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vilchez\Desktop\Desktop_August\Campuses\Transfer-Planning-Guide\new\TPG 508PDF 02062018\"/>
    </mc:Choice>
  </mc:AlternateContent>
  <bookViews>
    <workbookView xWindow="0" yWindow="0" windowWidth="34725" windowHeight="17835"/>
  </bookViews>
  <sheets>
    <sheet name="Monthly College Budget" sheetId="3" r:id="rId1"/>
    <sheet name="chart_calcs" sheetId="4" state="hidden" r:id="rId2"/>
  </sheets>
  <definedNames>
    <definedName name="_xlnm._FilterDatabase" localSheetId="0" hidden="1">'Monthly College Budget'!#REF!</definedName>
    <definedName name="CategoriesExpense">{"room &amp; board";"tuition &amp; fees";"housing &amp; meals";"transportation";"savings/other";"personal &amp; self care";"recreation"}</definedName>
    <definedName name="CategoriesIncome">{"financial aid";"wages (after-tax)";"family help";"from savings";"other"}</definedName>
    <definedName name="FirstMonth">UPPER(TEXT(StartDate,"mmm "))</definedName>
    <definedName name="income_percent_selected_period">'Monthly College Budget'!$Q$33:$Q$42</definedName>
    <definedName name="NextMonth">UPPER(TEXT(EOMONTH(VALUE('Monthly College Budget'!XFD1 &amp; "1"),0)+1,"mmm "))</definedName>
    <definedName name="PercentsExpense">'Monthly College Budget'!$Q$46,'Monthly College Budget'!$Q$60,'Monthly College Budget'!$Q$68,'Monthly College Budget'!$Q$84,'Monthly College Budget'!$Q$92,'Monthly College Budget'!$Q$104</definedName>
    <definedName name="PercentsIncome">'Monthly College Budget'!$Q$33:$Q$42</definedName>
    <definedName name="Periods">'Monthly College Budget'!$D$28:$P$28</definedName>
    <definedName name="ScrollBarValue">chart_calcs!$D$13</definedName>
    <definedName name="SelectedPeriod">INDEX(Periods,,ScrollBarValue)</definedName>
    <definedName name="SelectedPeriodCashFlowNegative">INDEX('Monthly College Budget'!$D$29:$P$29,,SelectedPeriodColumn) * NOT(SelectedPeriodIsFunded)</definedName>
    <definedName name="SelectedPeriodCashFlowNegative_Mirror">CHOOSE({1,2,3},0,SelectedPeriodCashFlowNegative,-(MAX(ABS(SelectedPeriodCashFlowNegative),SelectedPeriodCashFlowPositive)))</definedName>
    <definedName name="SelectedPeriodCashFlowPositive">INDEX('Monthly College Budget'!$D$29:$P$29,,SelectedPeriodColumn) * SelectedPeriodIsFunded</definedName>
    <definedName name="SelectedPeriodCashFlowPositive_Mirror">CHOOSE({1,2,3},0,SelectedPeriodCashFlowPositive,(MAX(ABS(SelectedPeriodCashFlowNegative),SelectedPeriodCashFlowPositive)))</definedName>
    <definedName name="SelectedPeriodColumn">MATCH(SelectedPeriod,Periods,0)</definedName>
    <definedName name="SelectedPeriodIsFunded">INDEX('Monthly College Budget'!$D$43:$P$43,,SelectedPeriodColumn)&gt;=INDEX('Monthly College Budget'!$D$110:$P$110,,SelectedPeriodColumn)</definedName>
    <definedName name="SelectedStartMonth">'Monthly College Budget'!$B$26</definedName>
    <definedName name="StartDate">DATEVALUE(SelectedStartMonth &amp;  "1, " &amp; YEAR(TODAY()))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4" i="3" l="1"/>
  <c r="E104" i="3"/>
  <c r="F104" i="3"/>
  <c r="G104" i="3"/>
  <c r="H104" i="3"/>
  <c r="I104" i="3"/>
  <c r="J104" i="3"/>
  <c r="K104" i="3"/>
  <c r="L104" i="3"/>
  <c r="M104" i="3"/>
  <c r="N104" i="3"/>
  <c r="O104" i="3"/>
  <c r="P98" i="3"/>
  <c r="P99" i="3"/>
  <c r="P100" i="3"/>
  <c r="P101" i="3"/>
  <c r="P53" i="3"/>
  <c r="P54" i="3"/>
  <c r="P55" i="3"/>
  <c r="P56" i="3"/>
  <c r="P58" i="3"/>
  <c r="P57" i="3"/>
  <c r="P52" i="3"/>
  <c r="P51" i="3"/>
  <c r="P86" i="3"/>
  <c r="P87" i="3"/>
  <c r="P70" i="3"/>
  <c r="P71" i="3"/>
  <c r="P72" i="3"/>
  <c r="P73" i="3"/>
  <c r="P74" i="3"/>
  <c r="P75" i="3"/>
  <c r="P76" i="3"/>
  <c r="P77" i="3"/>
  <c r="P78" i="3"/>
  <c r="P79" i="3"/>
  <c r="P80" i="3"/>
  <c r="P81" i="3"/>
  <c r="P62" i="3"/>
  <c r="P63" i="3"/>
  <c r="P34" i="3"/>
  <c r="P35" i="3"/>
  <c r="P36" i="3"/>
  <c r="P37" i="3"/>
  <c r="P38" i="3"/>
  <c r="P106" i="3"/>
  <c r="P64" i="3"/>
  <c r="P61" i="3"/>
  <c r="P65" i="3"/>
  <c r="P12" i="4"/>
  <c r="D28" i="3"/>
  <c r="D45" i="3"/>
  <c r="E45" i="3"/>
  <c r="F45" i="3"/>
  <c r="G45" i="3"/>
  <c r="H45" i="3"/>
  <c r="I45" i="3"/>
  <c r="J45" i="3"/>
  <c r="K45" i="3"/>
  <c r="L45" i="3"/>
  <c r="M45" i="3"/>
  <c r="N45" i="3"/>
  <c r="O45" i="3"/>
  <c r="D32" i="3"/>
  <c r="D12" i="4"/>
  <c r="E28" i="3"/>
  <c r="E12" i="4"/>
  <c r="E32" i="3"/>
  <c r="F32" i="3"/>
  <c r="G32" i="3"/>
  <c r="H32" i="3"/>
  <c r="I32" i="3"/>
  <c r="J32" i="3"/>
  <c r="K32" i="3"/>
  <c r="L32" i="3"/>
  <c r="M32" i="3"/>
  <c r="N32" i="3"/>
  <c r="O32" i="3"/>
  <c r="F28" i="3"/>
  <c r="F12" i="4"/>
  <c r="A2" i="3" a="1"/>
  <c r="A2" i="3"/>
  <c r="G28" i="3"/>
  <c r="A6" i="3"/>
  <c r="A5" i="3"/>
  <c r="A4" i="3"/>
  <c r="A19" i="3"/>
  <c r="A13" i="3"/>
  <c r="A17" i="3"/>
  <c r="A10" i="3"/>
  <c r="A21" i="3"/>
  <c r="A15" i="3"/>
  <c r="A9" i="3"/>
  <c r="A3" i="3"/>
  <c r="A7" i="3"/>
  <c r="A18" i="3"/>
  <c r="A12" i="3"/>
  <c r="A11" i="3"/>
  <c r="A16" i="3"/>
  <c r="A20" i="3"/>
  <c r="A14" i="3"/>
  <c r="A8" i="3"/>
  <c r="G12" i="4"/>
  <c r="H28" i="3"/>
  <c r="O43" i="3"/>
  <c r="N43" i="3"/>
  <c r="M43" i="3"/>
  <c r="L43" i="3"/>
  <c r="K43" i="3"/>
  <c r="J43" i="3"/>
  <c r="I43" i="3"/>
  <c r="H43" i="3"/>
  <c r="G43" i="3"/>
  <c r="F43" i="3"/>
  <c r="E43" i="3"/>
  <c r="D43" i="3"/>
  <c r="P42" i="3"/>
  <c r="P41" i="3"/>
  <c r="P40" i="3"/>
  <c r="P39" i="3"/>
  <c r="P33" i="3"/>
  <c r="O92" i="3"/>
  <c r="N92" i="3"/>
  <c r="M92" i="3"/>
  <c r="L92" i="3"/>
  <c r="K92" i="3"/>
  <c r="J92" i="3"/>
  <c r="I92" i="3"/>
  <c r="H92" i="3"/>
  <c r="G92" i="3"/>
  <c r="F92" i="3"/>
  <c r="E92" i="3"/>
  <c r="D92" i="3"/>
  <c r="P94" i="3"/>
  <c r="P108" i="3"/>
  <c r="P107" i="3"/>
  <c r="P105" i="3"/>
  <c r="P102" i="3"/>
  <c r="P97" i="3"/>
  <c r="P96" i="3"/>
  <c r="P95" i="3"/>
  <c r="P93" i="3"/>
  <c r="O84" i="3"/>
  <c r="N84" i="3"/>
  <c r="M84" i="3"/>
  <c r="L84" i="3"/>
  <c r="K84" i="3"/>
  <c r="J84" i="3"/>
  <c r="I84" i="3"/>
  <c r="H84" i="3"/>
  <c r="G84" i="3"/>
  <c r="F84" i="3"/>
  <c r="E84" i="3"/>
  <c r="D84" i="3"/>
  <c r="P90" i="3"/>
  <c r="P89" i="3"/>
  <c r="P88" i="3"/>
  <c r="P85" i="3"/>
  <c r="P66" i="3"/>
  <c r="O68" i="3"/>
  <c r="N68" i="3"/>
  <c r="M68" i="3"/>
  <c r="L68" i="3"/>
  <c r="K68" i="3"/>
  <c r="J68" i="3"/>
  <c r="I68" i="3"/>
  <c r="H68" i="3"/>
  <c r="G68" i="3"/>
  <c r="F68" i="3"/>
  <c r="E68" i="3"/>
  <c r="D68" i="3"/>
  <c r="P82" i="3"/>
  <c r="P69" i="3"/>
  <c r="O60" i="3"/>
  <c r="N60" i="3"/>
  <c r="M60" i="3"/>
  <c r="L60" i="3"/>
  <c r="K60" i="3"/>
  <c r="J60" i="3"/>
  <c r="I60" i="3"/>
  <c r="H60" i="3"/>
  <c r="G60" i="3"/>
  <c r="F60" i="3"/>
  <c r="E60" i="3"/>
  <c r="D60" i="3"/>
  <c r="P49" i="3"/>
  <c r="P48" i="3"/>
  <c r="P47" i="3"/>
  <c r="H12" i="4"/>
  <c r="I28" i="3"/>
  <c r="I12" i="4"/>
  <c r="P43" i="3"/>
  <c r="P60" i="3"/>
  <c r="P84" i="3"/>
  <c r="P68" i="3"/>
  <c r="P92" i="3"/>
  <c r="P46" i="3"/>
  <c r="P104" i="3"/>
  <c r="K110" i="3"/>
  <c r="K29" i="3"/>
  <c r="E110" i="3"/>
  <c r="E29" i="3"/>
  <c r="N110" i="3"/>
  <c r="N29" i="3"/>
  <c r="H110" i="3"/>
  <c r="H29" i="3"/>
  <c r="I110" i="3"/>
  <c r="I29" i="3"/>
  <c r="O110" i="3"/>
  <c r="O29" i="3"/>
  <c r="D110" i="3"/>
  <c r="F110" i="3"/>
  <c r="F29" i="3"/>
  <c r="L110" i="3"/>
  <c r="L29" i="3"/>
  <c r="M110" i="3"/>
  <c r="M29" i="3"/>
  <c r="G110" i="3"/>
  <c r="G29" i="3"/>
  <c r="J110" i="3"/>
  <c r="J29" i="3"/>
  <c r="J28" i="3"/>
  <c r="P110" i="3"/>
  <c r="D29" i="3"/>
  <c r="P29" i="3"/>
  <c r="E8" i="4"/>
  <c r="F8" i="4"/>
  <c r="N6" i="3"/>
  <c r="J12" i="4"/>
  <c r="K28" i="3"/>
  <c r="N30" i="3"/>
  <c r="M30" i="3"/>
  <c r="G30" i="3"/>
  <c r="L30" i="3"/>
  <c r="F30" i="3"/>
  <c r="H30" i="3"/>
  <c r="K30" i="3"/>
  <c r="E30" i="3"/>
  <c r="J30" i="3"/>
  <c r="D30" i="3"/>
  <c r="O30" i="3"/>
  <c r="I30" i="3"/>
  <c r="K12" i="4"/>
  <c r="L28" i="3"/>
  <c r="L12" i="4"/>
  <c r="M28" i="3"/>
  <c r="M12" i="4"/>
  <c r="N28" i="3"/>
  <c r="N12" i="4"/>
  <c r="O28" i="3"/>
  <c r="Q82" i="3"/>
  <c r="Q34" i="3"/>
  <c r="Q98" i="3"/>
  <c r="Q99" i="3"/>
  <c r="Q100" i="3"/>
  <c r="Q101" i="3"/>
  <c r="Q53" i="3"/>
  <c r="Q54" i="3"/>
  <c r="Q55" i="3"/>
  <c r="Q56" i="3"/>
  <c r="Q58" i="3"/>
  <c r="Q57" i="3"/>
  <c r="Q52" i="3"/>
  <c r="Q51" i="3"/>
  <c r="Q86" i="3"/>
  <c r="Q87" i="3"/>
  <c r="Q70" i="3"/>
  <c r="Q71" i="3"/>
  <c r="Q72" i="3"/>
  <c r="Q73" i="3"/>
  <c r="Q74" i="3"/>
  <c r="Q75" i="3"/>
  <c r="Q76" i="3"/>
  <c r="Q77" i="3"/>
  <c r="Q78" i="3"/>
  <c r="Q79" i="3"/>
  <c r="Q80" i="3"/>
  <c r="Q81" i="3"/>
  <c r="Q106" i="3"/>
  <c r="Q62" i="3"/>
  <c r="Q63" i="3"/>
  <c r="Q61" i="3"/>
  <c r="Q64" i="3"/>
  <c r="Q38" i="3"/>
  <c r="Q37" i="3"/>
  <c r="Q36" i="3"/>
  <c r="Q35" i="3"/>
  <c r="Q65" i="3"/>
  <c r="L15" i="4"/>
  <c r="Q46" i="3"/>
  <c r="L14" i="4"/>
  <c r="F6" i="4"/>
  <c r="B6" i="3"/>
  <c r="D14" i="4"/>
  <c r="K14" i="4"/>
  <c r="Q29" i="3"/>
  <c r="Q108" i="3"/>
  <c r="Q66" i="3"/>
  <c r="O15" i="4"/>
  <c r="O14" i="4"/>
  <c r="Q60" i="3"/>
  <c r="I14" i="4"/>
  <c r="G14" i="4"/>
  <c r="Q33" i="3"/>
  <c r="D19" i="4"/>
  <c r="Q40" i="3"/>
  <c r="D21" i="4"/>
  <c r="Q39" i="3"/>
  <c r="D20" i="4"/>
  <c r="Q89" i="3"/>
  <c r="P15" i="4"/>
  <c r="Q104" i="3"/>
  <c r="F7" i="4"/>
  <c r="F6" i="3"/>
  <c r="Q47" i="3"/>
  <c r="O12" i="4"/>
  <c r="J15" i="4"/>
  <c r="Q42" i="3"/>
  <c r="D23" i="4"/>
  <c r="Q68" i="3"/>
  <c r="Q107" i="3"/>
  <c r="Q88" i="3"/>
  <c r="Q110" i="3"/>
  <c r="F14" i="4"/>
  <c r="Q102" i="3"/>
  <c r="Q41" i="3"/>
  <c r="D22" i="4"/>
  <c r="Q97" i="3"/>
  <c r="Q94" i="3"/>
  <c r="Q49" i="3"/>
  <c r="Q85" i="3"/>
  <c r="Q92" i="3"/>
  <c r="M14" i="4"/>
  <c r="Q90" i="3"/>
  <c r="D15" i="4"/>
  <c r="P14" i="4"/>
  <c r="K15" i="4"/>
  <c r="Q69" i="3"/>
  <c r="F15" i="4"/>
  <c r="M15" i="4"/>
  <c r="Q96" i="3"/>
  <c r="I15" i="4"/>
  <c r="Q43" i="3"/>
  <c r="N15" i="4"/>
  <c r="H14" i="4"/>
  <c r="Q105" i="3"/>
  <c r="N14" i="4"/>
  <c r="Q27" i="3"/>
  <c r="H15" i="4"/>
  <c r="Q84" i="3"/>
  <c r="E14" i="4"/>
  <c r="J14" i="4"/>
  <c r="G15" i="4"/>
  <c r="Q95" i="3"/>
  <c r="E15" i="4"/>
  <c r="Q48" i="3"/>
  <c r="Q93" i="3"/>
  <c r="D3" i="4"/>
  <c r="D8" i="4"/>
  <c r="N5" i="3"/>
  <c r="D6" i="4"/>
  <c r="B5" i="3"/>
  <c r="D7" i="4"/>
  <c r="F5" i="3"/>
</calcChain>
</file>

<file path=xl/sharedStrings.xml><?xml version="1.0" encoding="utf-8"?>
<sst xmlns="http://schemas.openxmlformats.org/spreadsheetml/2006/main" count="95" uniqueCount="87">
  <si>
    <t>Transportation</t>
  </si>
  <si>
    <t>Other</t>
  </si>
  <si>
    <t>Financial help from family</t>
  </si>
  <si>
    <t>Other (child support, public assistance, gifts, etc.)</t>
  </si>
  <si>
    <t>Rent, mortgage, or dorm room</t>
  </si>
  <si>
    <t>Food (groceries or meal plan)</t>
  </si>
  <si>
    <t>Utilities (heat, water, electricity)</t>
  </si>
  <si>
    <t>Financial aid (grants, scholarships, loans) paid to you</t>
  </si>
  <si>
    <t>Withdrawals from savings</t>
  </si>
  <si>
    <t>Room &amp; Board</t>
  </si>
  <si>
    <t>Monthly Cash After Expense</t>
  </si>
  <si>
    <t>Cash Flow</t>
  </si>
  <si>
    <t>Cumulative Cash Flow</t>
  </si>
  <si>
    <t>Dynamic Chart Titles</t>
  </si>
  <si>
    <t xml:space="preserve">Scroll Bar Value: </t>
  </si>
  <si>
    <t xml:space="preserve">Cash Flow Chart: </t>
  </si>
  <si>
    <t xml:space="preserve">Cumulative: </t>
  </si>
  <si>
    <t>TOTAL EXPENSES</t>
  </si>
  <si>
    <t>MONTHLY INCOME</t>
  </si>
  <si>
    <t>MONTHLY EXPENSE</t>
  </si>
  <si>
    <t>TOTAL INCOME</t>
  </si>
  <si>
    <t xml:space="preserve">YEAR  </t>
  </si>
  <si>
    <t xml:space="preserve">% INC </t>
  </si>
  <si>
    <t>***This sheet should remain HIDDEN***</t>
  </si>
  <si>
    <t>JAN</t>
  </si>
  <si>
    <t xml:space="preserve"> Select First Budget Month</t>
  </si>
  <si>
    <t>INCOME CHART DATA</t>
  </si>
  <si>
    <t>After tax wages from a job</t>
  </si>
  <si>
    <t>Monthly</t>
  </si>
  <si>
    <t>College Budget</t>
  </si>
  <si>
    <t xml:space="preserve">Personal &amp; Self Care </t>
  </si>
  <si>
    <t>Clothing</t>
  </si>
  <si>
    <t>Laundry services</t>
  </si>
  <si>
    <t>Barber/beauty salon</t>
  </si>
  <si>
    <t>Medical / dental</t>
  </si>
  <si>
    <t>Allowance from home</t>
  </si>
  <si>
    <t>Earned income (jobs, internships) / month x # months / Term</t>
  </si>
  <si>
    <t>Financial aid</t>
  </si>
  <si>
    <t>Florida Bright Futures</t>
  </si>
  <si>
    <t>Florida Prepaid Tuition</t>
  </si>
  <si>
    <t>Gifts</t>
  </si>
  <si>
    <t>Savings (can you put 5% of monthly income aside for your Emergency Fund?)</t>
  </si>
  <si>
    <t>Scholarships &amp; grants</t>
  </si>
  <si>
    <t>Student loans</t>
  </si>
  <si>
    <t>Tuition</t>
  </si>
  <si>
    <t>Lab fees</t>
  </si>
  <si>
    <t>Student activity fees</t>
  </si>
  <si>
    <t>Health fees</t>
  </si>
  <si>
    <t>Books</t>
  </si>
  <si>
    <t>School supplies: lab coats, art supplies, etc.</t>
  </si>
  <si>
    <t xml:space="preserve">Housing &amp; Meals </t>
  </si>
  <si>
    <t>Off campus rent</t>
  </si>
  <si>
    <t>Off campus furnishings (see First Time Moving Out Checklist for details)</t>
  </si>
  <si>
    <t>Renter’s insurance</t>
  </si>
  <si>
    <t>Utilities - electricity</t>
  </si>
  <si>
    <t>Utilities – water</t>
  </si>
  <si>
    <t>Utilities – gas</t>
  </si>
  <si>
    <t>Utilities – maintenance fees</t>
  </si>
  <si>
    <t>Utilities – telephone</t>
  </si>
  <si>
    <t>Utilities – television</t>
  </si>
  <si>
    <t>Utilities – Internet</t>
  </si>
  <si>
    <t>Groceries</t>
  </si>
  <si>
    <t>Household supplies</t>
  </si>
  <si>
    <t>Car payment</t>
  </si>
  <si>
    <t>Gas</t>
  </si>
  <si>
    <t>Car maintenance</t>
  </si>
  <si>
    <t>Insurance</t>
  </si>
  <si>
    <t>Parking fees/ tolls</t>
  </si>
  <si>
    <t>Travel to/from home</t>
  </si>
  <si>
    <t>Recreation</t>
  </si>
  <si>
    <t>Dining out / Take out</t>
  </si>
  <si>
    <t>Fieldtrips</t>
  </si>
  <si>
    <t>Hobbies</t>
  </si>
  <si>
    <t>Movies, plays, concerts</t>
  </si>
  <si>
    <t>Pets</t>
  </si>
  <si>
    <t>Sporting events</t>
  </si>
  <si>
    <t>Subscriptions: Netflix, magazines</t>
  </si>
  <si>
    <t>Savings / Other</t>
  </si>
  <si>
    <t>Money saved</t>
  </si>
  <si>
    <t>Charitable contributions</t>
  </si>
  <si>
    <t>Credit card debt (unless you pay off your monthly expense in full)</t>
  </si>
  <si>
    <t>Dues (club, sorority/fraternity)</t>
  </si>
  <si>
    <t>Gifts to others</t>
  </si>
  <si>
    <t>Other:</t>
  </si>
  <si>
    <t>Tuition &amp; Fees (divide semester cost / month)</t>
  </si>
  <si>
    <t>On campus housing (divide semester cost/month)</t>
  </si>
  <si>
    <t>On campus meal plan (divide semester cost/month)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</si>
</sst>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"/>
    <numFmt numFmtId="165" formatCode="0.0%"/>
    <numFmt numFmtId="166" formatCode="#,##0_);[Red]\(#,##0\);\-\ \ "/>
    <numFmt numFmtId="167" formatCode="0.0%;\(0.0%\)"/>
  </numFmts>
  <fonts count="21" x14ac:knownFonts="1">
    <font>
      <sz val="10"/>
      <color theme="3" tint="0.34998626667073579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0.5"/>
      <color theme="0"/>
      <name val="Cambria"/>
      <family val="1"/>
      <scheme val="major"/>
    </font>
    <font>
      <sz val="9"/>
      <color theme="1" tint="0.34998626667073579"/>
      <name val="Trebuchet MS"/>
      <family val="2"/>
      <scheme val="minor"/>
    </font>
    <font>
      <b/>
      <sz val="9"/>
      <color theme="1" tint="0.34998626667073579"/>
      <name val="Trebuchet MS"/>
      <family val="2"/>
      <scheme val="minor"/>
    </font>
    <font>
      <b/>
      <sz val="15"/>
      <color theme="4"/>
      <name val="Cambria"/>
      <family val="1"/>
      <scheme val="major"/>
    </font>
    <font>
      <b/>
      <sz val="10.5"/>
      <color theme="4"/>
      <name val="Cambria"/>
      <family val="1"/>
      <scheme val="major"/>
    </font>
    <font>
      <b/>
      <sz val="42"/>
      <color theme="4"/>
      <name val="Cambria"/>
      <family val="1"/>
      <scheme val="major"/>
    </font>
    <font>
      <sz val="9"/>
      <color theme="1" tint="0.34998626667073579"/>
      <name val="Wingdings 3"/>
      <family val="1"/>
      <charset val="2"/>
    </font>
    <font>
      <sz val="14"/>
      <color theme="1" tint="0.499984740745262"/>
      <name val="Trebuchet MS"/>
      <family val="2"/>
      <scheme val="minor"/>
    </font>
    <font>
      <sz val="30"/>
      <color theme="1" tint="0.499984740745262"/>
      <name val="Trebuchet MS"/>
      <family val="2"/>
      <scheme val="minor"/>
    </font>
    <font>
      <sz val="10"/>
      <color theme="1" tint="0.34998626667073579"/>
      <name val="Trebuchet MS"/>
      <family val="2"/>
      <scheme val="minor"/>
    </font>
    <font>
      <b/>
      <sz val="10"/>
      <color theme="4"/>
      <name val="Cambria"/>
      <family val="1"/>
      <scheme val="major"/>
    </font>
    <font>
      <sz val="10"/>
      <color theme="5"/>
      <name val="Trebuchet MS"/>
      <family val="2"/>
      <scheme val="minor"/>
    </font>
    <font>
      <b/>
      <sz val="10"/>
      <color theme="4"/>
      <name val="Trebuchet MS"/>
      <family val="2"/>
      <scheme val="minor"/>
    </font>
    <font>
      <b/>
      <sz val="10"/>
      <color theme="5"/>
      <name val="Trebuchet MS"/>
      <family val="2"/>
      <scheme val="minor"/>
    </font>
    <font>
      <sz val="11"/>
      <color theme="3" tint="0.499984740745262"/>
      <name val="Cambria"/>
      <family val="1"/>
      <scheme val="major"/>
    </font>
    <font>
      <sz val="10"/>
      <color theme="3" tint="0.34998626667073579"/>
      <name val="Arial"/>
      <family val="2"/>
    </font>
    <font>
      <u/>
      <sz val="10"/>
      <color theme="10"/>
      <name val="Trebuchet MS"/>
      <family val="2"/>
      <scheme val="minor"/>
    </font>
    <font>
      <u/>
      <sz val="10"/>
      <color theme="11"/>
      <name val="Trebuchet MS"/>
      <family val="2"/>
      <scheme val="minor"/>
    </font>
    <font>
      <sz val="8"/>
      <name val="Trebuchet M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FFFFFF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thin">
        <color theme="0"/>
      </left>
      <right/>
      <top style="thick">
        <color theme="0" tint="-0.14996795556505021"/>
      </top>
      <bottom style="thin">
        <color theme="0"/>
      </bottom>
      <diagonal/>
    </border>
    <border>
      <left/>
      <right/>
      <top style="thick">
        <color theme="0" tint="-0.1499679555650502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5"/>
      </top>
      <bottom style="thin">
        <color theme="0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 applyProtection="1">
      <alignment horizontal="center"/>
      <protection locked="0"/>
    </xf>
    <xf numFmtId="14" fontId="2" fillId="2" borderId="0" xfId="1" applyNumberFormat="1" applyFont="1" applyBorder="1" applyAlignment="1" applyProtection="1">
      <alignment horizontal="center"/>
      <protection locked="0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11" xfId="0" applyFont="1" applyFill="1" applyBorder="1"/>
    <xf numFmtId="164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left"/>
    </xf>
    <xf numFmtId="165" fontId="0" fillId="0" borderId="0" xfId="0" applyNumberFormat="1" applyFill="1"/>
    <xf numFmtId="0" fontId="0" fillId="0" borderId="1" xfId="0" applyFill="1" applyBorder="1" applyAlignment="1">
      <alignment horizontal="right" indent="5"/>
    </xf>
    <xf numFmtId="0" fontId="7" fillId="0" borderId="0" xfId="0" applyFont="1" applyFill="1" applyAlignment="1"/>
    <xf numFmtId="0" fontId="9" fillId="0" borderId="0" xfId="0" applyFont="1" applyFill="1" applyAlignment="1">
      <alignment horizontal="left" indent="1"/>
    </xf>
    <xf numFmtId="0" fontId="10" fillId="0" borderId="0" xfId="0" applyFont="1" applyFill="1" applyAlignment="1">
      <alignment horizontal="left"/>
    </xf>
    <xf numFmtId="0" fontId="10" fillId="0" borderId="0" xfId="2" applyFill="1" applyAlignment="1">
      <alignment horizontal="left" indent="1"/>
    </xf>
    <xf numFmtId="0" fontId="9" fillId="0" borderId="0" xfId="3" applyFill="1" applyAlignment="1">
      <alignment horizontal="left" indent="2"/>
    </xf>
    <xf numFmtId="0" fontId="11" fillId="3" borderId="0" xfId="0" applyFont="1" applyFill="1"/>
    <xf numFmtId="38" fontId="11" fillId="3" borderId="0" xfId="0" applyNumberFormat="1" applyFont="1" applyFill="1"/>
    <xf numFmtId="167" fontId="11" fillId="3" borderId="0" xfId="0" applyNumberFormat="1" applyFont="1" applyFill="1" applyAlignment="1">
      <alignment horizontal="right" indent="1"/>
    </xf>
    <xf numFmtId="0" fontId="11" fillId="3" borderId="2" xfId="0" applyFont="1" applyFill="1" applyBorder="1"/>
    <xf numFmtId="38" fontId="11" fillId="3" borderId="2" xfId="0" applyNumberFormat="1" applyFont="1" applyFill="1" applyBorder="1"/>
    <xf numFmtId="0" fontId="11" fillId="0" borderId="11" xfId="0" applyFont="1" applyFill="1" applyBorder="1"/>
    <xf numFmtId="0" fontId="12" fillId="0" borderId="5" xfId="0" applyFont="1" applyFill="1" applyBorder="1"/>
    <xf numFmtId="164" fontId="12" fillId="0" borderId="5" xfId="0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38" fontId="13" fillId="3" borderId="12" xfId="0" applyNumberFormat="1" applyFont="1" applyFill="1" applyBorder="1"/>
    <xf numFmtId="165" fontId="13" fillId="3" borderId="13" xfId="0" applyNumberFormat="1" applyFont="1" applyFill="1" applyBorder="1" applyAlignment="1">
      <alignment horizontal="right" indent="1"/>
    </xf>
    <xf numFmtId="0" fontId="11" fillId="0" borderId="10" xfId="0" applyFont="1" applyFill="1" applyBorder="1"/>
    <xf numFmtId="166" fontId="11" fillId="0" borderId="10" xfId="0" applyNumberFormat="1" applyFont="1" applyFill="1" applyBorder="1" applyProtection="1">
      <protection locked="0"/>
    </xf>
    <xf numFmtId="38" fontId="13" fillId="3" borderId="14" xfId="0" applyNumberFormat="1" applyFont="1" applyFill="1" applyBorder="1"/>
    <xf numFmtId="165" fontId="13" fillId="3" borderId="15" xfId="0" applyNumberFormat="1" applyFont="1" applyFill="1" applyBorder="1" applyAlignment="1">
      <alignment horizontal="right" indent="1"/>
    </xf>
    <xf numFmtId="0" fontId="11" fillId="0" borderId="6" xfId="0" applyFont="1" applyFill="1" applyBorder="1"/>
    <xf numFmtId="166" fontId="11" fillId="0" borderId="6" xfId="0" applyNumberFormat="1" applyFont="1" applyFill="1" applyBorder="1" applyProtection="1">
      <protection locked="0"/>
    </xf>
    <xf numFmtId="38" fontId="13" fillId="3" borderId="16" xfId="0" applyNumberFormat="1" applyFont="1" applyFill="1" applyBorder="1"/>
    <xf numFmtId="165" fontId="13" fillId="3" borderId="17" xfId="0" applyNumberFormat="1" applyFont="1" applyFill="1" applyBorder="1" applyAlignment="1">
      <alignment horizontal="right" indent="1"/>
    </xf>
    <xf numFmtId="0" fontId="12" fillId="0" borderId="4" xfId="0" applyFont="1" applyFill="1" applyBorder="1"/>
    <xf numFmtId="38" fontId="14" fillId="0" borderId="4" xfId="0" applyNumberFormat="1" applyFont="1" applyFill="1" applyBorder="1"/>
    <xf numFmtId="165" fontId="14" fillId="0" borderId="4" xfId="0" applyNumberFormat="1" applyFont="1" applyFill="1" applyBorder="1" applyAlignment="1">
      <alignment horizontal="right" indent="1"/>
    </xf>
    <xf numFmtId="0" fontId="12" fillId="0" borderId="0" xfId="0" applyFont="1" applyFill="1"/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5" fillId="0" borderId="3" xfId="0" applyFont="1" applyFill="1" applyBorder="1"/>
    <xf numFmtId="38" fontId="11" fillId="0" borderId="3" xfId="0" applyNumberFormat="1" applyFont="1" applyFill="1" applyBorder="1"/>
    <xf numFmtId="38" fontId="13" fillId="3" borderId="18" xfId="0" applyNumberFormat="1" applyFont="1" applyFill="1" applyBorder="1"/>
    <xf numFmtId="165" fontId="13" fillId="3" borderId="18" xfId="0" applyNumberFormat="1" applyFont="1" applyFill="1" applyBorder="1" applyAlignment="1">
      <alignment horizontal="right" indent="1"/>
    </xf>
    <xf numFmtId="0" fontId="11" fillId="0" borderId="0" xfId="0" applyFont="1" applyFill="1" applyBorder="1" applyAlignment="1">
      <alignment horizontal="left" indent="2"/>
    </xf>
    <xf numFmtId="0" fontId="11" fillId="0" borderId="7" xfId="0" applyFont="1" applyFill="1" applyBorder="1" applyAlignment="1">
      <alignment horizontal="left"/>
    </xf>
    <xf numFmtId="166" fontId="11" fillId="0" borderId="7" xfId="0" applyNumberFormat="1" applyFont="1" applyFill="1" applyBorder="1" applyProtection="1">
      <protection locked="0"/>
    </xf>
    <xf numFmtId="38" fontId="13" fillId="3" borderId="15" xfId="0" applyNumberFormat="1" applyFont="1" applyFill="1" applyBorder="1"/>
    <xf numFmtId="0" fontId="11" fillId="0" borderId="8" xfId="0" applyFont="1" applyFill="1" applyBorder="1" applyAlignment="1">
      <alignment horizontal="left"/>
    </xf>
    <xf numFmtId="166" fontId="11" fillId="0" borderId="8" xfId="0" applyNumberFormat="1" applyFont="1" applyFill="1" applyBorder="1" applyProtection="1">
      <protection locked="0"/>
    </xf>
    <xf numFmtId="166" fontId="11" fillId="0" borderId="9" xfId="0" applyNumberFormat="1" applyFont="1" applyFill="1" applyBorder="1" applyProtection="1">
      <protection locked="0"/>
    </xf>
    <xf numFmtId="38" fontId="13" fillId="3" borderId="17" xfId="0" applyNumberFormat="1" applyFont="1" applyFill="1" applyBorder="1"/>
    <xf numFmtId="0" fontId="11" fillId="0" borderId="0" xfId="0" applyFont="1" applyFill="1" applyAlignment="1">
      <alignment horizontal="left" indent="1"/>
    </xf>
    <xf numFmtId="38" fontId="11" fillId="0" borderId="0" xfId="0" applyNumberFormat="1" applyFont="1" applyFill="1"/>
    <xf numFmtId="0" fontId="11" fillId="0" borderId="0" xfId="0" applyFont="1" applyFill="1"/>
    <xf numFmtId="0" fontId="9" fillId="0" borderId="0" xfId="3" applyFill="1" applyAlignment="1">
      <alignment horizontal="left" indent="3"/>
    </xf>
    <xf numFmtId="0" fontId="10" fillId="0" borderId="0" xfId="2" applyFill="1" applyAlignment="1">
      <alignment horizontal="left" indent="2"/>
    </xf>
    <xf numFmtId="0" fontId="3" fillId="0" borderId="0" xfId="0" applyNumberFormat="1" applyFont="1" applyFill="1" applyAlignment="1">
      <alignment vertical="center"/>
    </xf>
    <xf numFmtId="0" fontId="17" fillId="0" borderId="0" xfId="0" applyFont="1" applyAlignment="1">
      <alignment vertical="center"/>
    </xf>
  </cellXfs>
  <cellStyles count="11">
    <cellStyle name="Accent1" xfId="1" builtinId="29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6" builtinId="8" hidden="1"/>
    <cellStyle name="Normal" xfId="0" builtinId="0" customBuiltin="1"/>
  </cellStyles>
  <dxfs count="1">
    <dxf>
      <font>
        <color theme="7"/>
      </font>
    </dxf>
  </dxfs>
  <tableStyles count="0" defaultTableStyle="TableStyleMedium2" defaultPivotStyle="PivotStyleLight16"/>
  <colors>
    <mruColors>
      <color rgb="FFFFFFFF"/>
      <color rgb="FFEEEEEE"/>
      <color rgb="FFF7F7F7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.32586220472441002"/>
          <c:w val="1"/>
          <c:h val="0.65632195975503105"/>
        </c:manualLayout>
      </c:layout>
      <c:barChart>
        <c:barDir val="bar"/>
        <c:grouping val="stacked"/>
        <c:varyColors val="0"/>
        <c:ser>
          <c:idx val="0"/>
          <c:order val="0"/>
          <c:tx>
            <c:v>Positive</c:v>
          </c:tx>
          <c:spPr>
            <a:noFill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2"/>
            <c:invertIfNegative val="0"/>
            <c:bubble3D val="0"/>
          </c:dPt>
          <c:val>
            <c:numRef>
              <c:f>[1]!SelectedPeriodCashFlowPositive_Mirror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Negative</c:v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2"/>
            <c:invertIfNegative val="0"/>
            <c:bubble3D val="0"/>
            <c:spPr>
              <a:noFill/>
            </c:spPr>
          </c:dPt>
          <c:val>
            <c:numRef>
              <c:f>[1]!SelectedPeriodCashFlowNegative_Mirror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32131712"/>
        <c:axId val="-232128992"/>
      </c:barChart>
      <c:catAx>
        <c:axId val="-232131712"/>
        <c:scaling>
          <c:orientation val="minMax"/>
        </c:scaling>
        <c:delete val="1"/>
        <c:axPos val="l"/>
        <c:numFmt formatCode=";;" sourceLinked="0"/>
        <c:majorTickMark val="none"/>
        <c:minorTickMark val="none"/>
        <c:tickLblPos val="nextTo"/>
        <c:crossAx val="-232128992"/>
        <c:crosses val="autoZero"/>
        <c:auto val="1"/>
        <c:lblAlgn val="ctr"/>
        <c:lblOffset val="100"/>
        <c:noMultiLvlLbl val="0"/>
      </c:catAx>
      <c:valAx>
        <c:axId val="-232128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321317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6253995132899"/>
          <c:y val="0.24676610545632999"/>
          <c:w val="0.87143746004867095"/>
          <c:h val="0.43811877173889902"/>
        </c:manualLayout>
      </c:layout>
      <c:lineChart>
        <c:grouping val="standard"/>
        <c:varyColors val="0"/>
        <c:ser>
          <c:idx val="0"/>
          <c:order val="0"/>
          <c:tx>
            <c:v>Cash Flow</c:v>
          </c:tx>
          <c:marker>
            <c:symbol val="none"/>
          </c:marker>
          <c:cat>
            <c:strRef>
              <c:f>chart_calcs!$D$12:$P$12</c:f>
              <c:strCache>
                <c:ptCount val="13"/>
                <c:pt idx="0">
                  <c:v>jan </c:v>
                </c:pt>
                <c:pt idx="1">
                  <c:v>feb </c:v>
                </c:pt>
                <c:pt idx="2">
                  <c:v>mar </c:v>
                </c:pt>
                <c:pt idx="3">
                  <c:v>apr </c:v>
                </c:pt>
                <c:pt idx="4">
                  <c:v>may </c:v>
                </c:pt>
                <c:pt idx="5">
                  <c:v>jun </c:v>
                </c:pt>
                <c:pt idx="6">
                  <c:v>jul </c:v>
                </c:pt>
                <c:pt idx="7">
                  <c:v>aug </c:v>
                </c:pt>
                <c:pt idx="8">
                  <c:v>sep </c:v>
                </c:pt>
                <c:pt idx="9">
                  <c:v>oct </c:v>
                </c:pt>
                <c:pt idx="10">
                  <c:v>nov </c:v>
                </c:pt>
                <c:pt idx="11">
                  <c:v>dec </c:v>
                </c:pt>
                <c:pt idx="12">
                  <c:v>year  </c:v>
                </c:pt>
              </c:strCache>
            </c:strRef>
          </c:cat>
          <c:val>
            <c:numRef>
              <c:f>'Monthly College Budget'!$D$29:$P$29</c:f>
              <c:numCache>
                <c:formatCode>#,##0_);[Red]\(#,##0\)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28160096"/>
        <c:axId val="-228166080"/>
      </c:lineChart>
      <c:scatterChart>
        <c:scatterStyle val="lineMarker"/>
        <c:varyColors val="0"/>
        <c:ser>
          <c:idx val="1"/>
          <c:order val="1"/>
          <c:tx>
            <c:v>Positive Selected Period</c:v>
          </c:tx>
          <c:spPr>
            <a:ln w="28575">
              <a:noFill/>
            </a:ln>
          </c:spPr>
          <c:marker>
            <c:symbol val="circle"/>
            <c:size val="14"/>
            <c:spPr>
              <a:solidFill>
                <a:schemeClr val="accent3"/>
              </a:solidFill>
              <a:ln>
                <a:noFill/>
              </a:ln>
            </c:spPr>
          </c:marker>
          <c:yVal>
            <c:numRef>
              <c:f>chart_calcs!$D$14:$P$14</c:f>
              <c:numCache>
                <c:formatCode>General</c:formatCode>
                <c:ptCount val="1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Negative Selected Period</c:v>
          </c:tx>
          <c:spPr>
            <a:ln w="28575">
              <a:noFill/>
            </a:ln>
          </c:spPr>
          <c:marker>
            <c:symbol val="circle"/>
            <c:size val="14"/>
            <c:spPr>
              <a:solidFill>
                <a:schemeClr val="accent4"/>
              </a:solidFill>
              <a:ln>
                <a:noFill/>
              </a:ln>
            </c:spPr>
          </c:marker>
          <c:yVal>
            <c:numRef>
              <c:f>chart_calcs!$D$15:$P$15</c:f>
              <c:numCache>
                <c:formatCode>General</c:formatCode>
                <c:ptCount val="1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28160096"/>
        <c:axId val="-228166080"/>
      </c:scatterChart>
      <c:catAx>
        <c:axId val="-22816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 sz="1500" cap="all" baseline="0">
                <a:solidFill>
                  <a:schemeClr val="accent1"/>
                </a:solidFill>
                <a:latin typeface="+mj-lt"/>
              </a:defRPr>
            </a:pPr>
            <a:endParaRPr lang="en-US"/>
          </a:p>
        </c:txPr>
        <c:crossAx val="-228166080"/>
        <c:crosses val="autoZero"/>
        <c:auto val="1"/>
        <c:lblAlgn val="ctr"/>
        <c:lblOffset val="100"/>
        <c:noMultiLvlLbl val="0"/>
      </c:catAx>
      <c:valAx>
        <c:axId val="-228166080"/>
        <c:scaling>
          <c:orientation val="minMax"/>
        </c:scaling>
        <c:delete val="1"/>
        <c:axPos val="l"/>
        <c:numFmt formatCode="&quot;$&quot;#,##0" sourceLinked="0"/>
        <c:majorTickMark val="out"/>
        <c:minorTickMark val="none"/>
        <c:tickLblPos val="nextTo"/>
        <c:crossAx val="-2281600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347180086041802"/>
          <c:y val="4.3468066491688502E-2"/>
          <c:w val="0.54190547010788104"/>
          <c:h val="0.89865966754155702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4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bg1"/>
                </a:solidFill>
              </a:ln>
            </c:spPr>
          </c:dPt>
          <c:val>
            <c:numRef>
              <c:f>chart_calcs!$D$19:$D$23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[1]!CategoriesIncome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3"/>
      </c:doughnutChart>
      <c:spPr>
        <a:noFill/>
      </c:spPr>
    </c:plotArea>
    <c:legend>
      <c:legendPos val="r"/>
      <c:layout>
        <c:manualLayout>
          <c:xMode val="edge"/>
          <c:yMode val="edge"/>
          <c:x val="5.9457921486701397E-3"/>
          <c:y val="0.32872572377500098"/>
          <c:w val="0.36469918218366998"/>
          <c:h val="0.48192447018502899"/>
        </c:manualLayout>
      </c:layout>
      <c:overlay val="0"/>
      <c:spPr>
        <a:noFill/>
        <a:ln>
          <a:noFill/>
        </a:ln>
      </c:spPr>
      <c:txPr>
        <a:bodyPr/>
        <a:lstStyle/>
        <a:p>
          <a:pPr rtl="0">
            <a:defRPr sz="1000" b="0" i="0" spc="20" baseline="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347180086041802"/>
          <c:y val="4.3468066491688502E-2"/>
          <c:w val="0.54190547010788104"/>
          <c:h val="0.89865966754155702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4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bg1"/>
                </a:solidFill>
              </a:ln>
            </c:spPr>
          </c:dPt>
          <c:val>
            <c:numRef>
              <c:f>('Monthly College Budget'!$Q$46,'Monthly College Budget'!$Q$60,'Monthly College Budget'!$Q$68,'Monthly College Budget'!$Q$84,'Monthly College Budget'!$Q$92,'Monthly College Budget'!$Q$104,'Monthly College Budget'!$Q$51)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[1]!CategoriesExpense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3"/>
      </c:doughnutChart>
      <c:spPr>
        <a:noFill/>
      </c:spPr>
    </c:plotArea>
    <c:legend>
      <c:legendPos val="l"/>
      <c:layout>
        <c:manualLayout>
          <c:xMode val="edge"/>
          <c:yMode val="edge"/>
          <c:x val="2.16530561742143E-2"/>
          <c:y val="0.34938668402530598"/>
          <c:w val="0.34101712369472698"/>
          <c:h val="0.58655711996367199"/>
        </c:manualLayout>
      </c:layout>
      <c:overlay val="0"/>
      <c:spPr>
        <a:noFill/>
        <a:ln>
          <a:noFill/>
        </a:ln>
      </c:spPr>
      <c:txPr>
        <a:bodyPr/>
        <a:lstStyle/>
        <a:p>
          <a:pPr rtl="0">
            <a:defRPr sz="1000" b="0" i="0" spc="20" baseline="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6" fmlaLink="chart_calcs!$D$13" horiz="1" max="13" min="1" page="3" val="13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1247775</xdr:colOff>
          <xdr:row>21</xdr:row>
          <xdr:rowOff>104775</xdr:rowOff>
        </xdr:from>
        <xdr:to>
          <xdr:col>16</xdr:col>
          <xdr:colOff>609600</xdr:colOff>
          <xdr:row>22</xdr:row>
          <xdr:rowOff>114300</xdr:rowOff>
        </xdr:to>
        <xdr:sp macro="" textlink="">
          <xdr:nvSpPr>
            <xdr:cNvPr id="1032" name="Monthly Scroll" descr="Click to cycle the budget summary by month.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13</xdr:col>
      <xdr:colOff>321559</xdr:colOff>
      <xdr:row>3</xdr:row>
      <xdr:rowOff>123825</xdr:rowOff>
    </xdr:from>
    <xdr:to>
      <xdr:col>17</xdr:col>
      <xdr:colOff>95250</xdr:colOff>
      <xdr:row>15</xdr:row>
      <xdr:rowOff>79661</xdr:rowOff>
    </xdr:to>
    <xdr:graphicFrame macro="">
      <xdr:nvGraphicFramePr>
        <xdr:cNvPr id="16" name="Monthly Cash Flow" descr="Bar chart showing positive and negative cash flow for selected month." title="Monthly Cash Flow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84573</xdr:colOff>
      <xdr:row>15</xdr:row>
      <xdr:rowOff>184184</xdr:rowOff>
    </xdr:from>
    <xdr:to>
      <xdr:col>17</xdr:col>
      <xdr:colOff>0</xdr:colOff>
      <xdr:row>21</xdr:row>
      <xdr:rowOff>656</xdr:rowOff>
    </xdr:to>
    <xdr:graphicFrame macro="">
      <xdr:nvGraphicFramePr>
        <xdr:cNvPr id="3" name="Cash Flow By Month" descr="Line chart showing positive and negative cash flow for each month." title="Cash Flow By Month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9526</xdr:colOff>
      <xdr:row>3</xdr:row>
      <xdr:rowOff>133350</xdr:rowOff>
    </xdr:from>
    <xdr:to>
      <xdr:col>4</xdr:col>
      <xdr:colOff>380814</xdr:colOff>
      <xdr:row>15</xdr:row>
      <xdr:rowOff>89186</xdr:rowOff>
    </xdr:to>
    <xdr:graphicFrame macro="">
      <xdr:nvGraphicFramePr>
        <xdr:cNvPr id="15" name="Monthly Income Summary" descr="Donut chart showing summary of monthly income for selected month." title="Monthly Incom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482419</xdr:colOff>
      <xdr:row>4</xdr:row>
      <xdr:rowOff>28322</xdr:rowOff>
    </xdr:from>
    <xdr:to>
      <xdr:col>4</xdr:col>
      <xdr:colOff>482419</xdr:colOff>
      <xdr:row>15</xdr:row>
      <xdr:rowOff>47387</xdr:rowOff>
    </xdr:to>
    <xdr:cxnSp macro="">
      <xdr:nvCxnSpPr>
        <xdr:cNvPr id="19" name="Chart border 1" descr="&quot;&quot;" title="Chart border"/>
        <xdr:cNvCxnSpPr/>
      </xdr:nvCxnSpPr>
      <xdr:spPr>
        <a:xfrm>
          <a:off x="4778194" y="1780922"/>
          <a:ext cx="0" cy="2524140"/>
        </a:xfrm>
        <a:prstGeom prst="line">
          <a:avLst/>
        </a:prstGeom>
        <a:ln w="12700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142874</xdr:colOff>
      <xdr:row>3</xdr:row>
      <xdr:rowOff>133350</xdr:rowOff>
    </xdr:from>
    <xdr:to>
      <xdr:col>12</xdr:col>
      <xdr:colOff>514730</xdr:colOff>
      <xdr:row>15</xdr:row>
      <xdr:rowOff>89186</xdr:rowOff>
    </xdr:to>
    <xdr:graphicFrame macro="">
      <xdr:nvGraphicFramePr>
        <xdr:cNvPr id="21" name="Monthly Expense Summary" descr="Donut chart showing summary of monthly expenses for selected month." title="Expense Summary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82971</xdr:colOff>
      <xdr:row>4</xdr:row>
      <xdr:rowOff>28322</xdr:rowOff>
    </xdr:from>
    <xdr:to>
      <xdr:col>13</xdr:col>
      <xdr:colOff>82971</xdr:colOff>
      <xdr:row>15</xdr:row>
      <xdr:rowOff>47387</xdr:rowOff>
    </xdr:to>
    <xdr:cxnSp macro="">
      <xdr:nvCxnSpPr>
        <xdr:cNvPr id="22" name="Chart border 2" descr="&quot;&quot;" title="Chart border"/>
        <xdr:cNvCxnSpPr/>
      </xdr:nvCxnSpPr>
      <xdr:spPr>
        <a:xfrm>
          <a:off x="9179346" y="1780922"/>
          <a:ext cx="0" cy="2524140"/>
        </a:xfrm>
        <a:prstGeom prst="line">
          <a:avLst/>
        </a:prstGeom>
        <a:ln w="12700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0.05841</cdr:x>
      <cdr:y>0.80655</cdr:y>
    </cdr:from>
    <cdr:to>
      <cdr:x>0.89327</cdr:x>
      <cdr:y>0.92367</cdr:y>
    </cdr:to>
    <cdr:sp macro="" textlink="chart_calcs!$D$8">
      <cdr:nvSpPr>
        <cdr:cNvPr id="2" name="TextBox 11"/>
        <cdr:cNvSpPr txBox="1"/>
      </cdr:nvSpPr>
      <cdr:spPr>
        <a:xfrm xmlns:a="http://schemas.openxmlformats.org/drawingml/2006/main">
          <a:off x="123645" y="2138496"/>
          <a:ext cx="1767266" cy="31053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6209F00-A850-4A99-AD2A-AA8609566827}" type="TxLink">
            <a:rPr lang="en-US" sz="1400">
              <a:solidFill>
                <a:srgbClr val="FFFFFF"/>
              </a:solidFill>
            </a:rPr>
            <a:pPr algn="ctr"/>
            <a:t>year cash flow:</a:t>
          </a:fld>
          <a:endParaRPr lang="en-US" sz="1400">
            <a:solidFill>
              <a:srgbClr val="FFFFFF"/>
            </a:solidFill>
          </a:endParaRPr>
        </a:p>
      </cdr:txBody>
    </cdr:sp>
  </cdr:relSizeAnchor>
  <cdr:relSizeAnchor xmlns:cdr="http://schemas.openxmlformats.org/drawingml/2006/chartDrawing">
    <cdr:from>
      <cdr:x>0.49966</cdr:x>
      <cdr:y>0.45833</cdr:y>
    </cdr:from>
    <cdr:to>
      <cdr:x>0.49966</cdr:x>
      <cdr:y>0.85833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1131929" y="1047750"/>
          <a:ext cx="0" cy="91440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0.17913</cdr:y>
    </cdr:from>
    <cdr:to>
      <cdr:x>0.11685</cdr:x>
      <cdr:y>0.50958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0" y="172324"/>
          <a:ext cx="1230978" cy="3179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500" b="1">
              <a:solidFill>
                <a:schemeClr val="accent1"/>
              </a:solidFill>
              <a:latin typeface="+mj-lt"/>
            </a:rPr>
            <a:t>CASH FLOW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Monthly College Budge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67BCD1"/>
      </a:accent1>
      <a:accent2>
        <a:srgbClr val="F09912"/>
      </a:accent2>
      <a:accent3>
        <a:srgbClr val="6ECC9E"/>
      </a:accent3>
      <a:accent4>
        <a:srgbClr val="EB4A17"/>
      </a:accent4>
      <a:accent5>
        <a:srgbClr val="9942AC"/>
      </a:accent5>
      <a:accent6>
        <a:srgbClr val="F749A2"/>
      </a:accent6>
      <a:hlink>
        <a:srgbClr val="67BCD1"/>
      </a:hlink>
      <a:folHlink>
        <a:srgbClr val="9942AC"/>
      </a:folHlink>
    </a:clrScheme>
    <a:fontScheme name="Monthly College Budget">
      <a:majorFont>
        <a:latin typeface="Cambria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</sheetPr>
  <dimension ref="A1:Q110"/>
  <sheetViews>
    <sheetView showGridLines="0" tabSelected="1" workbookViewId="0">
      <selection activeCell="H33" sqref="H33"/>
    </sheetView>
  </sheetViews>
  <sheetFormatPr defaultColWidth="8.85546875" defaultRowHeight="19.5" customHeight="1" x14ac:dyDescent="0.35"/>
  <cols>
    <col min="1" max="1" width="8.42578125" style="6" customWidth="1"/>
    <col min="2" max="2" width="4.42578125" style="6" customWidth="1"/>
    <col min="3" max="3" width="43.42578125" style="6" customWidth="1"/>
    <col min="4" max="16" width="8" style="6" customWidth="1"/>
    <col min="17" max="17" width="11.140625" style="6" customWidth="1"/>
    <col min="18" max="16384" width="8.85546875" style="6"/>
  </cols>
  <sheetData>
    <row r="1" spans="1:17" s="7" customFormat="1" ht="61.5" customHeight="1" x14ac:dyDescent="0.65">
      <c r="A1" s="69"/>
      <c r="B1" s="20" t="s">
        <v>28</v>
      </c>
    </row>
    <row r="2" spans="1:17" ht="42" customHeight="1" x14ac:dyDescent="0.65">
      <c r="A2" s="6" t="str">
        <f t="array" ref="A2:A21">""</f>
        <v/>
      </c>
      <c r="B2" s="20" t="s">
        <v>29</v>
      </c>
    </row>
    <row r="3" spans="1:17" ht="19.5" customHeight="1" thickBot="1" x14ac:dyDescent="0.4">
      <c r="A3" s="6" t="str">
        <v/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5" customHeight="1" thickTop="1" x14ac:dyDescent="0.35">
      <c r="A4" s="6" t="str">
        <v/>
      </c>
    </row>
    <row r="5" spans="1:17" ht="19.5" customHeight="1" x14ac:dyDescent="0.35">
      <c r="A5" s="6" t="str">
        <v/>
      </c>
      <c r="B5" s="21" t="str">
        <f>chart_calcs!$D$6</f>
        <v>year income:</v>
      </c>
      <c r="F5" s="24" t="str">
        <f>chart_calcs!$D$7</f>
        <v>year expenses:</v>
      </c>
      <c r="N5" s="67" t="str">
        <f>chart_calcs!$D$8</f>
        <v>year cash flow:</v>
      </c>
    </row>
    <row r="6" spans="1:17" ht="38.25" customHeight="1" x14ac:dyDescent="0.55000000000000004">
      <c r="A6" s="6" t="str">
        <v/>
      </c>
      <c r="B6" s="22" t="str">
        <f ca="1">" "&amp;chart_calcs!$F$6</f>
        <v xml:space="preserve"> $</v>
      </c>
      <c r="F6" s="23" t="str">
        <f ca="1">" "&amp;chart_calcs!$F$7</f>
        <v xml:space="preserve"> $</v>
      </c>
      <c r="N6" s="68" t="str">
        <f>" "&amp;chart_calcs!$F$8</f>
        <v xml:space="preserve"> $</v>
      </c>
    </row>
    <row r="7" spans="1:17" ht="19.5" customHeight="1" x14ac:dyDescent="0.35">
      <c r="A7" s="6" t="str">
        <v/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 ht="15" customHeight="1" x14ac:dyDescent="0.35">
      <c r="A8" s="6" t="str">
        <v/>
      </c>
    </row>
    <row r="9" spans="1:17" ht="15" customHeight="1" x14ac:dyDescent="0.35">
      <c r="A9" s="6" t="str">
        <v/>
      </c>
    </row>
    <row r="10" spans="1:17" ht="15" customHeight="1" x14ac:dyDescent="0.35">
      <c r="A10" s="6" t="str">
        <v/>
      </c>
    </row>
    <row r="11" spans="1:17" ht="15" customHeight="1" x14ac:dyDescent="0.35">
      <c r="A11" s="6" t="str">
        <v/>
      </c>
    </row>
    <row r="12" spans="1:17" ht="15" customHeight="1" x14ac:dyDescent="0.35">
      <c r="A12" s="6" t="str">
        <v/>
      </c>
    </row>
    <row r="13" spans="1:17" ht="15" customHeight="1" x14ac:dyDescent="0.35">
      <c r="A13" s="6" t="str">
        <v/>
      </c>
    </row>
    <row r="14" spans="1:17" ht="15" customHeight="1" x14ac:dyDescent="0.35">
      <c r="A14" s="6" t="str">
        <v/>
      </c>
    </row>
    <row r="15" spans="1:17" ht="15" customHeight="1" x14ac:dyDescent="0.35">
      <c r="A15" s="6" t="str">
        <v/>
      </c>
      <c r="C15" s="15"/>
    </row>
    <row r="16" spans="1:17" ht="15" customHeight="1" x14ac:dyDescent="0.35">
      <c r="A16" s="6" t="str">
        <v/>
      </c>
    </row>
    <row r="17" spans="1:17" ht="15" customHeight="1" x14ac:dyDescent="0.35">
      <c r="A17" s="6" t="str">
        <v/>
      </c>
    </row>
    <row r="18" spans="1:17" ht="15" customHeight="1" x14ac:dyDescent="0.35">
      <c r="A18" s="6" t="str">
        <v/>
      </c>
    </row>
    <row r="19" spans="1:17" ht="15" customHeight="1" x14ac:dyDescent="0.35">
      <c r="A19" s="6" t="str">
        <v/>
      </c>
    </row>
    <row r="20" spans="1:17" ht="15" customHeight="1" x14ac:dyDescent="0.35">
      <c r="A20" s="6" t="str">
        <v/>
      </c>
    </row>
    <row r="21" spans="1:17" ht="15" customHeight="1" x14ac:dyDescent="0.35">
      <c r="A21" s="6" t="str">
        <v/>
      </c>
    </row>
    <row r="22" spans="1:17" ht="15" customHeight="1" x14ac:dyDescent="0.35"/>
    <row r="23" spans="1:17" ht="15" customHeight="1" x14ac:dyDescent="0.35"/>
    <row r="24" spans="1:17" ht="15" customHeight="1" thickBot="1" x14ac:dyDescent="0.4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5" customHeight="1" thickTop="1" x14ac:dyDescent="0.35"/>
    <row r="26" spans="1:17" ht="19.5" customHeight="1" x14ac:dyDescent="0.35">
      <c r="B26" s="5" t="s">
        <v>24</v>
      </c>
      <c r="C26" s="17" t="s">
        <v>25</v>
      </c>
    </row>
    <row r="27" spans="1:17" ht="19.5" customHeight="1" x14ac:dyDescent="0.35">
      <c r="Q27" s="12" t="str">
        <f>SelectedPeriod</f>
        <v xml:space="preserve">YEAR  </v>
      </c>
    </row>
    <row r="28" spans="1:17" ht="19.5" customHeight="1" x14ac:dyDescent="0.35">
      <c r="A28" s="8"/>
      <c r="B28" s="9" t="s">
        <v>10</v>
      </c>
      <c r="C28" s="9"/>
      <c r="D28" s="13" t="str">
        <f ca="1">FirstMonth</f>
        <v xml:space="preserve">JAN </v>
      </c>
      <c r="E28" s="13" t="str">
        <f t="shared" ref="E28:O28" ca="1" si="0">NextMonth</f>
        <v xml:space="preserve">FEB </v>
      </c>
      <c r="F28" s="13" t="str">
        <f t="shared" ca="1" si="0"/>
        <v xml:space="preserve">MAR </v>
      </c>
      <c r="G28" s="13" t="str">
        <f t="shared" ca="1" si="0"/>
        <v xml:space="preserve">APR </v>
      </c>
      <c r="H28" s="13" t="str">
        <f t="shared" ca="1" si="0"/>
        <v xml:space="preserve">MAY </v>
      </c>
      <c r="I28" s="13" t="str">
        <f t="shared" ca="1" si="0"/>
        <v xml:space="preserve">JUN </v>
      </c>
      <c r="J28" s="13" t="str">
        <f t="shared" ca="1" si="0"/>
        <v xml:space="preserve">JUL </v>
      </c>
      <c r="K28" s="13" t="str">
        <f t="shared" ca="1" si="0"/>
        <v xml:space="preserve">AUG </v>
      </c>
      <c r="L28" s="13" t="str">
        <f t="shared" ca="1" si="0"/>
        <v xml:space="preserve">SEP </v>
      </c>
      <c r="M28" s="13" t="str">
        <f t="shared" ca="1" si="0"/>
        <v xml:space="preserve">OCT </v>
      </c>
      <c r="N28" s="13" t="str">
        <f t="shared" ca="1" si="0"/>
        <v xml:space="preserve">NOV </v>
      </c>
      <c r="O28" s="13" t="str">
        <f t="shared" ca="1" si="0"/>
        <v xml:space="preserve">DEC </v>
      </c>
      <c r="P28" s="14" t="s">
        <v>21</v>
      </c>
      <c r="Q28" s="10" t="s">
        <v>22</v>
      </c>
    </row>
    <row r="29" spans="1:17" ht="19.5" customHeight="1" thickBot="1" x14ac:dyDescent="0.4">
      <c r="B29" s="25" t="s">
        <v>11</v>
      </c>
      <c r="C29" s="25"/>
      <c r="D29" s="26">
        <f t="shared" ref="D29:O29" si="1">D43-D110</f>
        <v>0</v>
      </c>
      <c r="E29" s="26">
        <f t="shared" si="1"/>
        <v>0</v>
      </c>
      <c r="F29" s="26">
        <f t="shared" si="1"/>
        <v>0</v>
      </c>
      <c r="G29" s="26">
        <f t="shared" si="1"/>
        <v>0</v>
      </c>
      <c r="H29" s="26">
        <f t="shared" si="1"/>
        <v>0</v>
      </c>
      <c r="I29" s="26">
        <f t="shared" si="1"/>
        <v>0</v>
      </c>
      <c r="J29" s="26">
        <f t="shared" si="1"/>
        <v>0</v>
      </c>
      <c r="K29" s="26">
        <f t="shared" si="1"/>
        <v>0</v>
      </c>
      <c r="L29" s="26">
        <f t="shared" si="1"/>
        <v>0</v>
      </c>
      <c r="M29" s="26">
        <f t="shared" si="1"/>
        <v>0</v>
      </c>
      <c r="N29" s="26">
        <f t="shared" si="1"/>
        <v>0</v>
      </c>
      <c r="O29" s="26">
        <f t="shared" si="1"/>
        <v>0</v>
      </c>
      <c r="P29" s="26">
        <f>SUM(D29:O29)</f>
        <v>0</v>
      </c>
      <c r="Q29" s="27" t="e">
        <f ca="1">INDEX($D29:$P29,,SelectedPeriodColumn)/INDEX($D$43:$P$43,,SelectedPeriodColumn)</f>
        <v>#DIV/0!</v>
      </c>
    </row>
    <row r="30" spans="1:17" ht="19.5" customHeight="1" x14ac:dyDescent="0.35">
      <c r="B30" s="28" t="s">
        <v>12</v>
      </c>
      <c r="C30" s="28"/>
      <c r="D30" s="29">
        <f>SUM($D$29:D$29)</f>
        <v>0</v>
      </c>
      <c r="E30" s="29">
        <f>SUM($D$29:E$29)</f>
        <v>0</v>
      </c>
      <c r="F30" s="29">
        <f>SUM($D$29:F$29)</f>
        <v>0</v>
      </c>
      <c r="G30" s="29">
        <f>SUM($D$29:G$29)</f>
        <v>0</v>
      </c>
      <c r="H30" s="29">
        <f>SUM($D$29:H$29)</f>
        <v>0</v>
      </c>
      <c r="I30" s="29">
        <f>SUM($D$29:I$29)</f>
        <v>0</v>
      </c>
      <c r="J30" s="29">
        <f>SUM($D$29:J$29)</f>
        <v>0</v>
      </c>
      <c r="K30" s="29">
        <f>SUM($D$29:K$29)</f>
        <v>0</v>
      </c>
      <c r="L30" s="29">
        <f>SUM($D$29:L$29)</f>
        <v>0</v>
      </c>
      <c r="M30" s="29">
        <f>SUM($D$29:M$29)</f>
        <v>0</v>
      </c>
      <c r="N30" s="29">
        <f>SUM($D$29:N$29)</f>
        <v>0</v>
      </c>
      <c r="O30" s="29">
        <f>SUM($D$29:O$29)</f>
        <v>0</v>
      </c>
      <c r="P30" s="28"/>
      <c r="Q30" s="28"/>
    </row>
    <row r="31" spans="1:17" ht="19.5" customHeight="1" thickBot="1" x14ac:dyDescent="0.4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19.5" customHeight="1" thickTop="1" thickBot="1" x14ac:dyDescent="0.4">
      <c r="A32" s="8"/>
      <c r="B32" s="31" t="s">
        <v>18</v>
      </c>
      <c r="C32" s="31"/>
      <c r="D32" s="32" t="str">
        <f ca="1">FirstMonth</f>
        <v xml:space="preserve">JAN </v>
      </c>
      <c r="E32" s="32" t="str">
        <f t="shared" ref="E32:O32" ca="1" si="2">NextMonth</f>
        <v xml:space="preserve">FEB </v>
      </c>
      <c r="F32" s="32" t="str">
        <f t="shared" ca="1" si="2"/>
        <v xml:space="preserve">MAR </v>
      </c>
      <c r="G32" s="32" t="str">
        <f t="shared" ca="1" si="2"/>
        <v xml:space="preserve">APR </v>
      </c>
      <c r="H32" s="32" t="str">
        <f t="shared" ca="1" si="2"/>
        <v xml:space="preserve">MAY </v>
      </c>
      <c r="I32" s="32" t="str">
        <f t="shared" ca="1" si="2"/>
        <v xml:space="preserve">JUN </v>
      </c>
      <c r="J32" s="32" t="str">
        <f t="shared" ca="1" si="2"/>
        <v xml:space="preserve">JUL </v>
      </c>
      <c r="K32" s="32" t="str">
        <f t="shared" ca="1" si="2"/>
        <v xml:space="preserve">AUG </v>
      </c>
      <c r="L32" s="32" t="str">
        <f t="shared" ca="1" si="2"/>
        <v xml:space="preserve">SEP </v>
      </c>
      <c r="M32" s="32" t="str">
        <f t="shared" ca="1" si="2"/>
        <v xml:space="preserve">OCT </v>
      </c>
      <c r="N32" s="32" t="str">
        <f t="shared" ca="1" si="2"/>
        <v xml:space="preserve">NOV </v>
      </c>
      <c r="O32" s="32" t="str">
        <f t="shared" ca="1" si="2"/>
        <v xml:space="preserve">DEC </v>
      </c>
      <c r="P32" s="33" t="s">
        <v>21</v>
      </c>
      <c r="Q32" s="34" t="s">
        <v>22</v>
      </c>
    </row>
    <row r="33" spans="1:17" ht="19.5" customHeight="1" thickTop="1" thickBot="1" x14ac:dyDescent="0.4">
      <c r="B33" s="70" t="s">
        <v>35</v>
      </c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5">
        <f t="shared" ref="P33:P43" si="3">SUM(D33:O33)</f>
        <v>0</v>
      </c>
      <c r="Q33" s="36" t="e">
        <f ca="1">INDEX($D33:$P33,,SelectedPeriodColumn)/INDEX($D$43:$P$43,,SelectedPeriodColumn)</f>
        <v>#DIV/0!</v>
      </c>
    </row>
    <row r="34" spans="1:17" ht="19.5" customHeight="1" thickTop="1" thickBot="1" x14ac:dyDescent="0.4">
      <c r="B34" s="70" t="s">
        <v>36</v>
      </c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5">
        <f t="shared" ref="P34:P38" si="4">SUM(D34:O34)</f>
        <v>0</v>
      </c>
      <c r="Q34" s="36" t="e">
        <f ca="1">INDEX($D34:$P34,,SelectedPeriodColumn)/INDEX($D$43:$P$43,,SelectedPeriodColumn)</f>
        <v>#DIV/0!</v>
      </c>
    </row>
    <row r="35" spans="1:17" ht="19.5" customHeight="1" thickTop="1" thickBot="1" x14ac:dyDescent="0.4">
      <c r="B35" s="70" t="s">
        <v>37</v>
      </c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5">
        <f t="shared" si="4"/>
        <v>0</v>
      </c>
      <c r="Q35" s="36" t="e">
        <f ca="1">INDEX($D35:$P35,,SelectedPeriodColumn)/INDEX($D$43:$P$43,,SelectedPeriodColumn)</f>
        <v>#DIV/0!</v>
      </c>
    </row>
    <row r="36" spans="1:17" ht="19.5" customHeight="1" thickTop="1" thickBot="1" x14ac:dyDescent="0.4">
      <c r="B36" s="70" t="s">
        <v>38</v>
      </c>
      <c r="C36" s="37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5">
        <f t="shared" si="4"/>
        <v>0</v>
      </c>
      <c r="Q36" s="36" t="e">
        <f ca="1">INDEX($D36:$P36,,SelectedPeriodColumn)/INDEX($D$43:$P$43,,SelectedPeriodColumn)</f>
        <v>#DIV/0!</v>
      </c>
    </row>
    <row r="37" spans="1:17" ht="19.5" customHeight="1" thickTop="1" thickBot="1" x14ac:dyDescent="0.4">
      <c r="B37" s="70" t="s">
        <v>39</v>
      </c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5">
        <f t="shared" si="4"/>
        <v>0</v>
      </c>
      <c r="Q37" s="36" t="e">
        <f ca="1">INDEX($D37:$P37,,SelectedPeriodColumn)/INDEX($D$43:$P$43,,SelectedPeriodColumn)</f>
        <v>#DIV/0!</v>
      </c>
    </row>
    <row r="38" spans="1:17" ht="19.5" customHeight="1" thickTop="1" x14ac:dyDescent="0.35">
      <c r="B38" s="70" t="s">
        <v>40</v>
      </c>
      <c r="C38" s="37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5">
        <f t="shared" si="4"/>
        <v>0</v>
      </c>
      <c r="Q38" s="36" t="e">
        <f ca="1">INDEX($D38:$P38,,SelectedPeriodColumn)/INDEX($D$43:$P$43,,SelectedPeriodColumn)</f>
        <v>#DIV/0!</v>
      </c>
    </row>
    <row r="39" spans="1:17" ht="19.5" customHeight="1" x14ac:dyDescent="0.35">
      <c r="B39" s="70" t="s">
        <v>41</v>
      </c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9">
        <f t="shared" si="3"/>
        <v>0</v>
      </c>
      <c r="Q39" s="40" t="e">
        <f ca="1">INDEX($D39:$P39,,SelectedPeriodColumn)/INDEX($D$43:$P$43,,SelectedPeriodColumn)</f>
        <v>#DIV/0!</v>
      </c>
    </row>
    <row r="40" spans="1:17" ht="19.5" customHeight="1" x14ac:dyDescent="0.35">
      <c r="B40" s="70" t="s">
        <v>42</v>
      </c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9">
        <f t="shared" si="3"/>
        <v>0</v>
      </c>
      <c r="Q40" s="40" t="e">
        <f ca="1">INDEX($D40:$P40,,SelectedPeriodColumn)/INDEX($D$43:$P$43,,SelectedPeriodColumn)</f>
        <v>#DIV/0!</v>
      </c>
    </row>
    <row r="41" spans="1:17" ht="19.5" customHeight="1" x14ac:dyDescent="0.35">
      <c r="B41" s="70" t="s">
        <v>43</v>
      </c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9">
        <f t="shared" si="3"/>
        <v>0</v>
      </c>
      <c r="Q41" s="40" t="e">
        <f ca="1">INDEX($D41:$P41,,SelectedPeriodColumn)/INDEX($D$43:$P$43,,SelectedPeriodColumn)</f>
        <v>#DIV/0!</v>
      </c>
    </row>
    <row r="42" spans="1:17" ht="19.5" customHeight="1" x14ac:dyDescent="0.35">
      <c r="B42" s="70" t="s">
        <v>1</v>
      </c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3">
        <f t="shared" si="3"/>
        <v>0</v>
      </c>
      <c r="Q42" s="44" t="e">
        <f ca="1">INDEX($D42:$P42,,SelectedPeriodColumn)/INDEX($D$43:$P$43,,SelectedPeriodColumn)</f>
        <v>#DIV/0!</v>
      </c>
    </row>
    <row r="43" spans="1:17" ht="19.5" customHeight="1" x14ac:dyDescent="0.35">
      <c r="B43" s="45" t="s">
        <v>20</v>
      </c>
      <c r="C43" s="45"/>
      <c r="D43" s="46">
        <f t="shared" ref="D43:O43" si="5">SUM(D33:D42)</f>
        <v>0</v>
      </c>
      <c r="E43" s="46">
        <f t="shared" si="5"/>
        <v>0</v>
      </c>
      <c r="F43" s="46">
        <f t="shared" si="5"/>
        <v>0</v>
      </c>
      <c r="G43" s="46">
        <f t="shared" si="5"/>
        <v>0</v>
      </c>
      <c r="H43" s="46">
        <f t="shared" si="5"/>
        <v>0</v>
      </c>
      <c r="I43" s="46">
        <f t="shared" si="5"/>
        <v>0</v>
      </c>
      <c r="J43" s="46">
        <f t="shared" si="5"/>
        <v>0</v>
      </c>
      <c r="K43" s="46">
        <f t="shared" si="5"/>
        <v>0</v>
      </c>
      <c r="L43" s="46">
        <f t="shared" si="5"/>
        <v>0</v>
      </c>
      <c r="M43" s="46">
        <f t="shared" si="5"/>
        <v>0</v>
      </c>
      <c r="N43" s="46">
        <f t="shared" si="5"/>
        <v>0</v>
      </c>
      <c r="O43" s="46">
        <f t="shared" si="5"/>
        <v>0</v>
      </c>
      <c r="P43" s="46">
        <f t="shared" si="3"/>
        <v>0</v>
      </c>
      <c r="Q43" s="47" t="e">
        <f ca="1">INDEX($D43:$P43,,SelectedPeriodColumn)/INDEX($D$43:$P$43,,SelectedPeriodColumn)</f>
        <v>#DIV/0!</v>
      </c>
    </row>
    <row r="44" spans="1:17" ht="19.5" customHeight="1" thickBot="1" x14ac:dyDescent="0.4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ht="19.5" customHeight="1" thickTop="1" x14ac:dyDescent="0.35">
      <c r="A45" s="8"/>
      <c r="B45" s="48" t="s">
        <v>19</v>
      </c>
      <c r="C45" s="48"/>
      <c r="D45" s="49" t="str">
        <f ca="1">FirstMonth</f>
        <v xml:space="preserve">JAN </v>
      </c>
      <c r="E45" s="49" t="str">
        <f t="shared" ref="E45:O45" ca="1" si="6">NextMonth</f>
        <v xml:space="preserve">FEB </v>
      </c>
      <c r="F45" s="49" t="str">
        <f t="shared" ca="1" si="6"/>
        <v xml:space="preserve">MAR </v>
      </c>
      <c r="G45" s="49" t="str">
        <f t="shared" ca="1" si="6"/>
        <v xml:space="preserve">APR </v>
      </c>
      <c r="H45" s="49" t="str">
        <f t="shared" ca="1" si="6"/>
        <v xml:space="preserve">MAY </v>
      </c>
      <c r="I45" s="49" t="str">
        <f t="shared" ca="1" si="6"/>
        <v xml:space="preserve">JUN </v>
      </c>
      <c r="J45" s="49" t="str">
        <f t="shared" ca="1" si="6"/>
        <v xml:space="preserve">JUL </v>
      </c>
      <c r="K45" s="49" t="str">
        <f t="shared" ca="1" si="6"/>
        <v xml:space="preserve">AUG </v>
      </c>
      <c r="L45" s="49" t="str">
        <f t="shared" ca="1" si="6"/>
        <v xml:space="preserve">SEP </v>
      </c>
      <c r="M45" s="49" t="str">
        <f t="shared" ca="1" si="6"/>
        <v xml:space="preserve">OCT </v>
      </c>
      <c r="N45" s="49" t="str">
        <f t="shared" ca="1" si="6"/>
        <v xml:space="preserve">NOV </v>
      </c>
      <c r="O45" s="49" t="str">
        <f t="shared" ca="1" si="6"/>
        <v xml:space="preserve">DEC </v>
      </c>
      <c r="P45" s="50" t="s">
        <v>21</v>
      </c>
      <c r="Q45" s="51" t="s">
        <v>22</v>
      </c>
    </row>
    <row r="46" spans="1:17" ht="19.5" customHeight="1" x14ac:dyDescent="0.35">
      <c r="B46" s="52" t="s">
        <v>9</v>
      </c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4">
        <f>SUM(D46:O46)</f>
        <v>0</v>
      </c>
      <c r="Q46" s="55" t="e">
        <f ca="1">INDEX($D46:$P46,,SelectedPeriodColumn)/INDEX($D$110:$P$110,,SelectedPeriodColumn)</f>
        <v>#DIV/0!</v>
      </c>
    </row>
    <row r="47" spans="1:17" ht="19.5" customHeight="1" x14ac:dyDescent="0.35">
      <c r="B47" s="56"/>
      <c r="C47" s="57" t="s">
        <v>4</v>
      </c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9">
        <f>SUM(D47:O47)</f>
        <v>0</v>
      </c>
      <c r="Q47" s="40" t="e">
        <f ca="1">INDEX($D47:$P47,,SelectedPeriodColumn)/INDEX($D$110:$P$110,,SelectedPeriodColumn)</f>
        <v>#DIV/0!</v>
      </c>
    </row>
    <row r="48" spans="1:17" ht="19.5" customHeight="1" x14ac:dyDescent="0.35">
      <c r="B48" s="56"/>
      <c r="C48" s="60" t="s">
        <v>5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59">
        <f>SUM(D48:O48)</f>
        <v>0</v>
      </c>
      <c r="Q48" s="40" t="e">
        <f ca="1">INDEX($D48:$P48,,SelectedPeriodColumn)/INDEX($D$110:$P$110,,SelectedPeriodColumn)</f>
        <v>#DIV/0!</v>
      </c>
    </row>
    <row r="49" spans="2:17" ht="19.5" customHeight="1" x14ac:dyDescent="0.35">
      <c r="B49" s="56"/>
      <c r="C49" s="60" t="s">
        <v>6</v>
      </c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3">
        <f>SUM(D49:O49)</f>
        <v>0</v>
      </c>
      <c r="Q49" s="44" t="e">
        <f ca="1">INDEX($D49:$P49,,SelectedPeriodColumn)/INDEX($D$110:$P$110,,SelectedPeriodColumn)</f>
        <v>#DIV/0!</v>
      </c>
    </row>
    <row r="50" spans="2:17" ht="19.5" customHeight="1" x14ac:dyDescent="0.35">
      <c r="B50" s="64"/>
      <c r="C50" s="64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6"/>
    </row>
    <row r="51" spans="2:17" ht="19.5" customHeight="1" x14ac:dyDescent="0.35">
      <c r="B51" s="52" t="s">
        <v>69</v>
      </c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4">
        <f>SUM(D51:O51)</f>
        <v>0</v>
      </c>
      <c r="Q51" s="55" t="e">
        <f ca="1">INDEX($D51:$P51,,SelectedPeriodColumn)/INDEX($D$110:$P$110,,SelectedPeriodColumn)</f>
        <v>#DIV/0!</v>
      </c>
    </row>
    <row r="52" spans="2:17" ht="19.5" customHeight="1" x14ac:dyDescent="0.35">
      <c r="B52" s="56"/>
      <c r="C52" s="60" t="s">
        <v>70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9">
        <f>SUM(D52:O52)</f>
        <v>0</v>
      </c>
      <c r="Q52" s="40" t="e">
        <f ca="1">INDEX($D52:$P52,,SelectedPeriodColumn)/INDEX($D$110:$P$110,,SelectedPeriodColumn)</f>
        <v>#DIV/0!</v>
      </c>
    </row>
    <row r="53" spans="2:17" ht="19.5" customHeight="1" x14ac:dyDescent="0.35">
      <c r="B53" s="56"/>
      <c r="C53" s="60" t="s">
        <v>71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9">
        <f t="shared" ref="P53:P56" si="7">SUM(D53:O53)</f>
        <v>0</v>
      </c>
      <c r="Q53" s="40" t="e">
        <f ca="1">INDEX($D53:$P53,,SelectedPeriodColumn)/INDEX($D$110:$P$110,,SelectedPeriodColumn)</f>
        <v>#DIV/0!</v>
      </c>
    </row>
    <row r="54" spans="2:17" ht="19.5" customHeight="1" x14ac:dyDescent="0.35">
      <c r="B54" s="56"/>
      <c r="C54" s="60" t="s">
        <v>72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9">
        <f t="shared" si="7"/>
        <v>0</v>
      </c>
      <c r="Q54" s="40" t="e">
        <f ca="1">INDEX($D54:$P54,,SelectedPeriodColumn)/INDEX($D$110:$P$110,,SelectedPeriodColumn)</f>
        <v>#DIV/0!</v>
      </c>
    </row>
    <row r="55" spans="2:17" ht="19.5" customHeight="1" x14ac:dyDescent="0.35">
      <c r="B55" s="56"/>
      <c r="C55" s="60" t="s">
        <v>73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9">
        <f t="shared" si="7"/>
        <v>0</v>
      </c>
      <c r="Q55" s="40" t="e">
        <f ca="1">INDEX($D55:$P55,,SelectedPeriodColumn)/INDEX($D$110:$P$110,,SelectedPeriodColumn)</f>
        <v>#DIV/0!</v>
      </c>
    </row>
    <row r="56" spans="2:17" ht="19.5" customHeight="1" x14ac:dyDescent="0.35">
      <c r="B56" s="56"/>
      <c r="C56" s="60" t="s">
        <v>74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9">
        <f t="shared" si="7"/>
        <v>0</v>
      </c>
      <c r="Q56" s="40" t="e">
        <f ca="1">INDEX($D56:$P56,,SelectedPeriodColumn)/INDEX($D$110:$P$110,,SelectedPeriodColumn)</f>
        <v>#DIV/0!</v>
      </c>
    </row>
    <row r="57" spans="2:17" ht="19.5" customHeight="1" x14ac:dyDescent="0.35">
      <c r="B57" s="56"/>
      <c r="C57" s="60" t="s">
        <v>75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9">
        <f>SUM(D57:O57)</f>
        <v>0</v>
      </c>
      <c r="Q57" s="40" t="e">
        <f ca="1">INDEX($D57:$P57,,SelectedPeriodColumn)/INDEX($D$110:$P$110,,SelectedPeriodColumn)</f>
        <v>#DIV/0!</v>
      </c>
    </row>
    <row r="58" spans="2:17" ht="19.5" customHeight="1" x14ac:dyDescent="0.35">
      <c r="B58" s="56"/>
      <c r="C58" s="60" t="s">
        <v>76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63">
        <f>SUM(D58:O58)</f>
        <v>0</v>
      </c>
      <c r="Q58" s="44" t="e">
        <f ca="1">INDEX($D58:$P58,,SelectedPeriodColumn)/INDEX($D$110:$P$110,,SelectedPeriodColumn)</f>
        <v>#DIV/0!</v>
      </c>
    </row>
    <row r="59" spans="2:17" ht="19.5" customHeight="1" x14ac:dyDescent="0.35">
      <c r="B59" s="64"/>
      <c r="C59" s="6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6"/>
    </row>
    <row r="60" spans="2:17" ht="19.5" customHeight="1" x14ac:dyDescent="0.35">
      <c r="B60" s="52" t="s">
        <v>84</v>
      </c>
      <c r="C60" s="52"/>
      <c r="D60" s="53">
        <f t="shared" ref="D60:O60" si="8">SUM(D61:D66)</f>
        <v>0</v>
      </c>
      <c r="E60" s="53">
        <f t="shared" si="8"/>
        <v>0</v>
      </c>
      <c r="F60" s="53">
        <f t="shared" si="8"/>
        <v>0</v>
      </c>
      <c r="G60" s="53">
        <f t="shared" si="8"/>
        <v>0</v>
      </c>
      <c r="H60" s="53">
        <f t="shared" si="8"/>
        <v>0</v>
      </c>
      <c r="I60" s="53">
        <f t="shared" si="8"/>
        <v>0</v>
      </c>
      <c r="J60" s="53">
        <f t="shared" si="8"/>
        <v>0</v>
      </c>
      <c r="K60" s="53">
        <f t="shared" si="8"/>
        <v>0</v>
      </c>
      <c r="L60" s="53">
        <f t="shared" si="8"/>
        <v>0</v>
      </c>
      <c r="M60" s="53">
        <f t="shared" si="8"/>
        <v>0</v>
      </c>
      <c r="N60" s="53">
        <f t="shared" si="8"/>
        <v>0</v>
      </c>
      <c r="O60" s="53">
        <f t="shared" si="8"/>
        <v>0</v>
      </c>
      <c r="P60" s="54">
        <f>SUM(D60:O60)</f>
        <v>0</v>
      </c>
      <c r="Q60" s="55" t="e">
        <f ca="1">INDEX($D60:$P60,,SelectedPeriodColumn)/INDEX($D$110:$P$110,,SelectedPeriodColumn)</f>
        <v>#DIV/0!</v>
      </c>
    </row>
    <row r="61" spans="2:17" ht="19.5" customHeight="1" x14ac:dyDescent="0.35">
      <c r="B61" s="56"/>
      <c r="C61" s="60" t="s">
        <v>44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59">
        <f>SUM(D61:O61)</f>
        <v>0</v>
      </c>
      <c r="Q61" s="40" t="e">
        <f ca="1">INDEX($D61:$P61,,SelectedPeriodColumn)/INDEX($D$110:$P$110,,SelectedPeriodColumn)</f>
        <v>#DIV/0!</v>
      </c>
    </row>
    <row r="62" spans="2:17" ht="19.5" customHeight="1" x14ac:dyDescent="0.35">
      <c r="B62" s="56"/>
      <c r="C62" s="60" t="s">
        <v>45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59">
        <f t="shared" ref="P62:P63" si="9">SUM(D62:O62)</f>
        <v>0</v>
      </c>
      <c r="Q62" s="40" t="e">
        <f ca="1">INDEX($D62:$P62,,SelectedPeriodColumn)/INDEX($D$110:$P$110,,SelectedPeriodColumn)</f>
        <v>#DIV/0!</v>
      </c>
    </row>
    <row r="63" spans="2:17" ht="19.5" customHeight="1" x14ac:dyDescent="0.35">
      <c r="B63" s="56"/>
      <c r="C63" s="60" t="s">
        <v>46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59">
        <f t="shared" si="9"/>
        <v>0</v>
      </c>
      <c r="Q63" s="40" t="e">
        <f ca="1">INDEX($D63:$P63,,SelectedPeriodColumn)/INDEX($D$110:$P$110,,SelectedPeriodColumn)</f>
        <v>#DIV/0!</v>
      </c>
    </row>
    <row r="64" spans="2:17" ht="19.5" customHeight="1" x14ac:dyDescent="0.35">
      <c r="B64" s="56"/>
      <c r="C64" s="60" t="s">
        <v>47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59">
        <f>SUM(D64:O64)</f>
        <v>0</v>
      </c>
      <c r="Q64" s="40" t="e">
        <f ca="1">INDEX($D64:$P64,,SelectedPeriodColumn)/INDEX($D$110:$P$110,,SelectedPeriodColumn)</f>
        <v>#DIV/0!</v>
      </c>
    </row>
    <row r="65" spans="2:17" ht="19.5" customHeight="1" x14ac:dyDescent="0.35">
      <c r="C65" s="60" t="s">
        <v>48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59">
        <f>SUM(D65:O65)</f>
        <v>0</v>
      </c>
      <c r="Q65" s="40" t="e">
        <f ca="1">INDEX($D65:$P65,,SelectedPeriodColumn)/INDEX($D$110:$P$110,,SelectedPeriodColumn)</f>
        <v>#DIV/0!</v>
      </c>
    </row>
    <row r="66" spans="2:17" ht="19.5" customHeight="1" x14ac:dyDescent="0.35">
      <c r="B66" s="56"/>
      <c r="C66" s="60" t="s">
        <v>49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63">
        <f>SUM(D66:O66)</f>
        <v>0</v>
      </c>
      <c r="Q66" s="44" t="e">
        <f ca="1">INDEX($D66:$P66,,SelectedPeriodColumn)/INDEX($D$110:$P$110,,SelectedPeriodColumn)</f>
        <v>#DIV/0!</v>
      </c>
    </row>
    <row r="67" spans="2:17" ht="19.5" customHeight="1" x14ac:dyDescent="0.35">
      <c r="B67" s="64"/>
      <c r="C67" s="64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6"/>
    </row>
    <row r="68" spans="2:17" ht="19.5" customHeight="1" x14ac:dyDescent="0.35">
      <c r="B68" s="52" t="s">
        <v>50</v>
      </c>
      <c r="C68" s="52"/>
      <c r="D68" s="53">
        <f t="shared" ref="D68:O68" si="10">SUM(D69:D82)</f>
        <v>0</v>
      </c>
      <c r="E68" s="53">
        <f t="shared" si="10"/>
        <v>0</v>
      </c>
      <c r="F68" s="53">
        <f t="shared" si="10"/>
        <v>0</v>
      </c>
      <c r="G68" s="53">
        <f t="shared" si="10"/>
        <v>0</v>
      </c>
      <c r="H68" s="53">
        <f t="shared" si="10"/>
        <v>0</v>
      </c>
      <c r="I68" s="53">
        <f t="shared" si="10"/>
        <v>0</v>
      </c>
      <c r="J68" s="53">
        <f t="shared" si="10"/>
        <v>0</v>
      </c>
      <c r="K68" s="53">
        <f t="shared" si="10"/>
        <v>0</v>
      </c>
      <c r="L68" s="53">
        <f t="shared" si="10"/>
        <v>0</v>
      </c>
      <c r="M68" s="53">
        <f t="shared" si="10"/>
        <v>0</v>
      </c>
      <c r="N68" s="53">
        <f t="shared" si="10"/>
        <v>0</v>
      </c>
      <c r="O68" s="53">
        <f t="shared" si="10"/>
        <v>0</v>
      </c>
      <c r="P68" s="54">
        <f>SUM(D68:O68)</f>
        <v>0</v>
      </c>
      <c r="Q68" s="55" t="e">
        <f ca="1">INDEX($D68:$P68,,SelectedPeriodColumn)/INDEX($D$110:$P$110,,SelectedPeriodColumn)</f>
        <v>#DIV/0!</v>
      </c>
    </row>
    <row r="69" spans="2:17" ht="19.5" customHeight="1" x14ac:dyDescent="0.35">
      <c r="B69" s="66"/>
      <c r="C69" s="60" t="s">
        <v>85</v>
      </c>
      <c r="D69" s="38">
        <v>0</v>
      </c>
      <c r="E69" s="38">
        <v>0</v>
      </c>
      <c r="F69" s="38"/>
      <c r="G69" s="38"/>
      <c r="H69" s="38"/>
      <c r="I69" s="38"/>
      <c r="J69" s="38"/>
      <c r="K69" s="38"/>
      <c r="L69" s="38"/>
      <c r="M69" s="38"/>
      <c r="N69" s="38">
        <v>0</v>
      </c>
      <c r="O69" s="38">
        <v>0</v>
      </c>
      <c r="P69" s="59">
        <f>SUM(D69:O69)</f>
        <v>0</v>
      </c>
      <c r="Q69" s="40" t="e">
        <f ca="1">INDEX($D69:$P69,,SelectedPeriodColumn)/INDEX($D$110:$P$110,,SelectedPeriodColumn)</f>
        <v>#DIV/0!</v>
      </c>
    </row>
    <row r="70" spans="2:17" ht="19.5" customHeight="1" x14ac:dyDescent="0.35">
      <c r="B70" s="66"/>
      <c r="C70" s="60" t="s">
        <v>86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59">
        <f t="shared" ref="P70:P81" si="11">SUM(D70:O70)</f>
        <v>0</v>
      </c>
      <c r="Q70" s="40" t="e">
        <f ca="1">INDEX($D70:$P70,,SelectedPeriodColumn)/INDEX($D$110:$P$110,,SelectedPeriodColumn)</f>
        <v>#DIV/0!</v>
      </c>
    </row>
    <row r="71" spans="2:17" ht="19.5" customHeight="1" x14ac:dyDescent="0.35">
      <c r="B71" s="66"/>
      <c r="C71" s="60" t="s">
        <v>51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59">
        <f t="shared" si="11"/>
        <v>0</v>
      </c>
      <c r="Q71" s="40" t="e">
        <f ca="1">INDEX($D71:$P71,,SelectedPeriodColumn)/INDEX($D$110:$P$110,,SelectedPeriodColumn)</f>
        <v>#DIV/0!</v>
      </c>
    </row>
    <row r="72" spans="2:17" ht="19.5" customHeight="1" x14ac:dyDescent="0.35">
      <c r="B72" s="66"/>
      <c r="C72" s="60" t="s">
        <v>52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59">
        <f t="shared" si="11"/>
        <v>0</v>
      </c>
      <c r="Q72" s="40" t="e">
        <f ca="1">INDEX($D72:$P72,,SelectedPeriodColumn)/INDEX($D$110:$P$110,,SelectedPeriodColumn)</f>
        <v>#DIV/0!</v>
      </c>
    </row>
    <row r="73" spans="2:17" ht="19.5" customHeight="1" x14ac:dyDescent="0.35">
      <c r="B73" s="66"/>
      <c r="C73" s="60" t="s">
        <v>53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59">
        <f t="shared" si="11"/>
        <v>0</v>
      </c>
      <c r="Q73" s="40" t="e">
        <f ca="1">INDEX($D73:$P73,,SelectedPeriodColumn)/INDEX($D$110:$P$110,,SelectedPeriodColumn)</f>
        <v>#DIV/0!</v>
      </c>
    </row>
    <row r="74" spans="2:17" ht="19.5" customHeight="1" x14ac:dyDescent="0.35">
      <c r="B74" s="66"/>
      <c r="C74" s="60" t="s">
        <v>54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59">
        <f t="shared" si="11"/>
        <v>0</v>
      </c>
      <c r="Q74" s="40" t="e">
        <f ca="1">INDEX($D74:$P74,,SelectedPeriodColumn)/INDEX($D$110:$P$110,,SelectedPeriodColumn)</f>
        <v>#DIV/0!</v>
      </c>
    </row>
    <row r="75" spans="2:17" ht="19.5" customHeight="1" x14ac:dyDescent="0.35">
      <c r="B75" s="66"/>
      <c r="C75" s="60" t="s">
        <v>55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59">
        <f t="shared" si="11"/>
        <v>0</v>
      </c>
      <c r="Q75" s="40" t="e">
        <f ca="1">INDEX($D75:$P75,,SelectedPeriodColumn)/INDEX($D$110:$P$110,,SelectedPeriodColumn)</f>
        <v>#DIV/0!</v>
      </c>
    </row>
    <row r="76" spans="2:17" ht="19.5" customHeight="1" x14ac:dyDescent="0.35">
      <c r="B76" s="66"/>
      <c r="C76" s="60" t="s">
        <v>56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59">
        <f t="shared" si="11"/>
        <v>0</v>
      </c>
      <c r="Q76" s="40" t="e">
        <f ca="1">INDEX($D76:$P76,,SelectedPeriodColumn)/INDEX($D$110:$P$110,,SelectedPeriodColumn)</f>
        <v>#DIV/0!</v>
      </c>
    </row>
    <row r="77" spans="2:17" ht="19.5" customHeight="1" x14ac:dyDescent="0.35">
      <c r="B77" s="66"/>
      <c r="C77" s="60" t="s">
        <v>57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59">
        <f t="shared" si="11"/>
        <v>0</v>
      </c>
      <c r="Q77" s="40" t="e">
        <f ca="1">INDEX($D77:$P77,,SelectedPeriodColumn)/INDEX($D$110:$P$110,,SelectedPeriodColumn)</f>
        <v>#DIV/0!</v>
      </c>
    </row>
    <row r="78" spans="2:17" ht="19.5" customHeight="1" x14ac:dyDescent="0.35">
      <c r="B78" s="66"/>
      <c r="C78" s="60" t="s">
        <v>58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59">
        <f t="shared" si="11"/>
        <v>0</v>
      </c>
      <c r="Q78" s="40" t="e">
        <f ca="1">INDEX($D78:$P78,,SelectedPeriodColumn)/INDEX($D$110:$P$110,,SelectedPeriodColumn)</f>
        <v>#DIV/0!</v>
      </c>
    </row>
    <row r="79" spans="2:17" ht="19.5" customHeight="1" x14ac:dyDescent="0.35">
      <c r="B79" s="66"/>
      <c r="C79" s="60" t="s">
        <v>59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59">
        <f t="shared" si="11"/>
        <v>0</v>
      </c>
      <c r="Q79" s="40" t="e">
        <f ca="1">INDEX($D79:$P79,,SelectedPeriodColumn)/INDEX($D$110:$P$110,,SelectedPeriodColumn)</f>
        <v>#DIV/0!</v>
      </c>
    </row>
    <row r="80" spans="2:17" ht="19.5" customHeight="1" x14ac:dyDescent="0.35">
      <c r="B80" s="66"/>
      <c r="C80" s="60" t="s">
        <v>60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59">
        <f t="shared" si="11"/>
        <v>0</v>
      </c>
      <c r="Q80" s="40" t="e">
        <f ca="1">INDEX($D80:$P80,,SelectedPeriodColumn)/INDEX($D$110:$P$110,,SelectedPeriodColumn)</f>
        <v>#DIV/0!</v>
      </c>
    </row>
    <row r="81" spans="2:17" ht="19.5" customHeight="1" x14ac:dyDescent="0.35">
      <c r="B81" s="66"/>
      <c r="C81" s="60" t="s">
        <v>61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59">
        <f t="shared" si="11"/>
        <v>0</v>
      </c>
      <c r="Q81" s="40" t="e">
        <f ca="1">INDEX($D81:$P81,,SelectedPeriodColumn)/INDEX($D$110:$P$110,,SelectedPeriodColumn)</f>
        <v>#DIV/0!</v>
      </c>
    </row>
    <row r="82" spans="2:17" ht="19.5" customHeight="1" x14ac:dyDescent="0.35">
      <c r="B82" s="66"/>
      <c r="C82" s="60" t="s">
        <v>62</v>
      </c>
      <c r="D82" s="42">
        <v>0</v>
      </c>
      <c r="E82" s="42">
        <v>0</v>
      </c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63">
        <f>SUM(D82:O82)</f>
        <v>0</v>
      </c>
      <c r="Q82" s="44" t="e">
        <f ca="1">INDEX($D82:$P82,,SelectedPeriodColumn)/INDEX($D$110:$P$110,,SelectedPeriodColumn)</f>
        <v>#DIV/0!</v>
      </c>
    </row>
    <row r="83" spans="2:17" ht="19.5" customHeight="1" x14ac:dyDescent="0.35">
      <c r="B83" s="64"/>
      <c r="C83" s="64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6"/>
    </row>
    <row r="84" spans="2:17" ht="19.5" customHeight="1" x14ac:dyDescent="0.35">
      <c r="B84" s="52" t="s">
        <v>0</v>
      </c>
      <c r="C84" s="52"/>
      <c r="D84" s="53">
        <f t="shared" ref="D84:O84" si="12">SUM(D85:D90)</f>
        <v>0</v>
      </c>
      <c r="E84" s="53">
        <f t="shared" si="12"/>
        <v>0</v>
      </c>
      <c r="F84" s="53">
        <f t="shared" si="12"/>
        <v>0</v>
      </c>
      <c r="G84" s="53">
        <f t="shared" si="12"/>
        <v>0</v>
      </c>
      <c r="H84" s="53">
        <f t="shared" si="12"/>
        <v>0</v>
      </c>
      <c r="I84" s="53">
        <f t="shared" si="12"/>
        <v>0</v>
      </c>
      <c r="J84" s="53">
        <f t="shared" si="12"/>
        <v>0</v>
      </c>
      <c r="K84" s="53">
        <f t="shared" si="12"/>
        <v>0</v>
      </c>
      <c r="L84" s="53">
        <f t="shared" si="12"/>
        <v>0</v>
      </c>
      <c r="M84" s="53">
        <f t="shared" si="12"/>
        <v>0</v>
      </c>
      <c r="N84" s="53">
        <f t="shared" si="12"/>
        <v>0</v>
      </c>
      <c r="O84" s="53">
        <f t="shared" si="12"/>
        <v>0</v>
      </c>
      <c r="P84" s="54">
        <f>SUM(D84:O84)</f>
        <v>0</v>
      </c>
      <c r="Q84" s="55" t="e">
        <f ca="1">INDEX($D84:$P84,,SelectedPeriodColumn)/INDEX($D$110:$P$110,,SelectedPeriodColumn)</f>
        <v>#DIV/0!</v>
      </c>
    </row>
    <row r="85" spans="2:17" ht="19.5" customHeight="1" x14ac:dyDescent="0.35">
      <c r="B85" s="56"/>
      <c r="C85" s="60" t="s">
        <v>63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59">
        <f>SUM(D85:O85)</f>
        <v>0</v>
      </c>
      <c r="Q85" s="40" t="e">
        <f ca="1">INDEX($D85:$P85,,SelectedPeriodColumn)/INDEX($D$110:$P$110,,SelectedPeriodColumn)</f>
        <v>#DIV/0!</v>
      </c>
    </row>
    <row r="86" spans="2:17" ht="19.5" customHeight="1" x14ac:dyDescent="0.35">
      <c r="B86" s="56"/>
      <c r="C86" s="60" t="s">
        <v>64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59">
        <f t="shared" ref="P86:P87" si="13">SUM(D86:O86)</f>
        <v>0</v>
      </c>
      <c r="Q86" s="40" t="e">
        <f ca="1">INDEX($D86:$P86,,SelectedPeriodColumn)/INDEX($D$110:$P$110,,SelectedPeriodColumn)</f>
        <v>#DIV/0!</v>
      </c>
    </row>
    <row r="87" spans="2:17" ht="19.5" customHeight="1" x14ac:dyDescent="0.35">
      <c r="B87" s="56"/>
      <c r="C87" s="60" t="s">
        <v>65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59">
        <f t="shared" si="13"/>
        <v>0</v>
      </c>
      <c r="Q87" s="40" t="e">
        <f ca="1">INDEX($D87:$P87,,SelectedPeriodColumn)/INDEX($D$110:$P$110,,SelectedPeriodColumn)</f>
        <v>#DIV/0!</v>
      </c>
    </row>
    <row r="88" spans="2:17" ht="19.5" customHeight="1" x14ac:dyDescent="0.35">
      <c r="B88" s="56"/>
      <c r="C88" s="60" t="s">
        <v>66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59">
        <f>SUM(D88:O88)</f>
        <v>0</v>
      </c>
      <c r="Q88" s="40" t="e">
        <f ca="1">INDEX($D88:$P88,,SelectedPeriodColumn)/INDEX($D$110:$P$110,,SelectedPeriodColumn)</f>
        <v>#DIV/0!</v>
      </c>
    </row>
    <row r="89" spans="2:17" ht="19.5" customHeight="1" x14ac:dyDescent="0.35">
      <c r="B89" s="56"/>
      <c r="C89" s="60" t="s">
        <v>67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59">
        <f>SUM(D89:O89)</f>
        <v>0</v>
      </c>
      <c r="Q89" s="40" t="e">
        <f ca="1">INDEX($D89:$P89,,SelectedPeriodColumn)/INDEX($D$110:$P$110,,SelectedPeriodColumn)</f>
        <v>#DIV/0!</v>
      </c>
    </row>
    <row r="90" spans="2:17" ht="19.5" customHeight="1" x14ac:dyDescent="0.35">
      <c r="B90" s="56"/>
      <c r="C90" s="60" t="s">
        <v>68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63">
        <f>SUM(D90:O90)</f>
        <v>0</v>
      </c>
      <c r="Q90" s="44" t="e">
        <f ca="1">INDEX($D90:$P90,,SelectedPeriodColumn)/INDEX($D$110:$P$110,,SelectedPeriodColumn)</f>
        <v>#DIV/0!</v>
      </c>
    </row>
    <row r="91" spans="2:17" ht="19.5" customHeight="1" x14ac:dyDescent="0.35"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</row>
    <row r="92" spans="2:17" ht="19.5" customHeight="1" x14ac:dyDescent="0.35">
      <c r="B92" s="52" t="s">
        <v>77</v>
      </c>
      <c r="C92" s="52"/>
      <c r="D92" s="53">
        <f t="shared" ref="D92:O92" si="14">SUM(D93:D102)</f>
        <v>0</v>
      </c>
      <c r="E92" s="53">
        <f t="shared" si="14"/>
        <v>0</v>
      </c>
      <c r="F92" s="53">
        <f t="shared" si="14"/>
        <v>0</v>
      </c>
      <c r="G92" s="53">
        <f t="shared" si="14"/>
        <v>0</v>
      </c>
      <c r="H92" s="53">
        <f t="shared" si="14"/>
        <v>0</v>
      </c>
      <c r="I92" s="53">
        <f t="shared" si="14"/>
        <v>0</v>
      </c>
      <c r="J92" s="53">
        <f t="shared" si="14"/>
        <v>0</v>
      </c>
      <c r="K92" s="53">
        <f t="shared" si="14"/>
        <v>0</v>
      </c>
      <c r="L92" s="53">
        <f t="shared" si="14"/>
        <v>0</v>
      </c>
      <c r="M92" s="53">
        <f t="shared" si="14"/>
        <v>0</v>
      </c>
      <c r="N92" s="53">
        <f t="shared" si="14"/>
        <v>0</v>
      </c>
      <c r="O92" s="53">
        <f t="shared" si="14"/>
        <v>0</v>
      </c>
      <c r="P92" s="54">
        <f t="shared" ref="P92:P102" si="15">SUM(D92:O92)</f>
        <v>0</v>
      </c>
      <c r="Q92" s="55" t="e">
        <f ca="1">INDEX($D92:$P92,,SelectedPeriodColumn)/INDEX($D$110:$P$110,,SelectedPeriodColumn)</f>
        <v>#DIV/0!</v>
      </c>
    </row>
    <row r="93" spans="2:17" ht="19.5" customHeight="1" x14ac:dyDescent="0.35">
      <c r="B93" s="56"/>
      <c r="C93" s="60" t="s">
        <v>78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59">
        <f t="shared" si="15"/>
        <v>0</v>
      </c>
      <c r="Q93" s="40" t="e">
        <f ca="1">INDEX($D93:$P93,,SelectedPeriodColumn)/INDEX($D$110:$P$110,,SelectedPeriodColumn)</f>
        <v>#DIV/0!</v>
      </c>
    </row>
    <row r="94" spans="2:17" ht="19.5" customHeight="1" x14ac:dyDescent="0.35">
      <c r="B94" s="56"/>
      <c r="C94" s="60" t="s">
        <v>79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59">
        <f t="shared" si="15"/>
        <v>0</v>
      </c>
      <c r="Q94" s="40" t="e">
        <f ca="1">INDEX($D94:$P94,,SelectedPeriodColumn)/INDEX($D$110:$P$110,,SelectedPeriodColumn)</f>
        <v>#DIV/0!</v>
      </c>
    </row>
    <row r="95" spans="2:17" ht="19.5" customHeight="1" x14ac:dyDescent="0.35">
      <c r="B95" s="56"/>
      <c r="C95" s="60" t="s">
        <v>80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59">
        <f t="shared" si="15"/>
        <v>0</v>
      </c>
      <c r="Q95" s="40" t="e">
        <f ca="1">INDEX($D95:$P95,,SelectedPeriodColumn)/INDEX($D$110:$P$110,,SelectedPeriodColumn)</f>
        <v>#DIV/0!</v>
      </c>
    </row>
    <row r="96" spans="2:17" ht="19.5" customHeight="1" x14ac:dyDescent="0.35">
      <c r="B96" s="56"/>
      <c r="C96" s="60" t="s">
        <v>81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59">
        <f t="shared" si="15"/>
        <v>0</v>
      </c>
      <c r="Q96" s="40" t="e">
        <f ca="1">INDEX($D96:$P96,,SelectedPeriodColumn)/INDEX($D$110:$P$110,,SelectedPeriodColumn)</f>
        <v>#DIV/0!</v>
      </c>
    </row>
    <row r="97" spans="2:17" ht="19.5" customHeight="1" x14ac:dyDescent="0.35">
      <c r="B97" s="56"/>
      <c r="C97" s="60" t="s">
        <v>82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59">
        <f t="shared" si="15"/>
        <v>0</v>
      </c>
      <c r="Q97" s="40" t="e">
        <f ca="1">INDEX($D97:$P97,,SelectedPeriodColumn)/INDEX($D$110:$P$110,,SelectedPeriodColumn)</f>
        <v>#DIV/0!</v>
      </c>
    </row>
    <row r="98" spans="2:17" ht="19.5" customHeight="1" x14ac:dyDescent="0.35">
      <c r="B98" s="56"/>
      <c r="C98" s="60" t="s">
        <v>83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59">
        <f t="shared" ref="P98:P101" si="16">SUM(D98:O98)</f>
        <v>0</v>
      </c>
      <c r="Q98" s="40" t="e">
        <f ca="1">INDEX($D98:$P98,,SelectedPeriodColumn)/INDEX($D$110:$P$110,,SelectedPeriodColumn)</f>
        <v>#DIV/0!</v>
      </c>
    </row>
    <row r="99" spans="2:17" ht="19.5" customHeight="1" x14ac:dyDescent="0.35">
      <c r="B99" s="56"/>
      <c r="C99" s="60" t="s">
        <v>83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59">
        <f t="shared" si="16"/>
        <v>0</v>
      </c>
      <c r="Q99" s="40" t="e">
        <f ca="1">INDEX($D99:$P99,,SelectedPeriodColumn)/INDEX($D$110:$P$110,,SelectedPeriodColumn)</f>
        <v>#DIV/0!</v>
      </c>
    </row>
    <row r="100" spans="2:17" ht="19.5" customHeight="1" x14ac:dyDescent="0.35">
      <c r="B100" s="56"/>
      <c r="C100" s="60" t="s">
        <v>83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59">
        <f t="shared" si="16"/>
        <v>0</v>
      </c>
      <c r="Q100" s="40" t="e">
        <f ca="1">INDEX($D100:$P100,,SelectedPeriodColumn)/INDEX($D$110:$P$110,,SelectedPeriodColumn)</f>
        <v>#DIV/0!</v>
      </c>
    </row>
    <row r="101" spans="2:17" ht="19.5" customHeight="1" x14ac:dyDescent="0.35">
      <c r="B101" s="56"/>
      <c r="C101" s="60" t="s">
        <v>83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59">
        <f t="shared" si="16"/>
        <v>0</v>
      </c>
      <c r="Q101" s="40" t="e">
        <f ca="1">INDEX($D101:$P101,,SelectedPeriodColumn)/INDEX($D$110:$P$110,,SelectedPeriodColumn)</f>
        <v>#DIV/0!</v>
      </c>
    </row>
    <row r="102" spans="2:17" ht="19.5" customHeight="1" x14ac:dyDescent="0.35">
      <c r="B102" s="56"/>
      <c r="C102" s="60" t="s">
        <v>83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63">
        <f t="shared" si="15"/>
        <v>0</v>
      </c>
      <c r="Q102" s="44" t="e">
        <f ca="1">INDEX($D102:$P102,,SelectedPeriodColumn)/INDEX($D$110:$P$110,,SelectedPeriodColumn)</f>
        <v>#DIV/0!</v>
      </c>
    </row>
    <row r="103" spans="2:17" ht="19.5" customHeight="1" x14ac:dyDescent="0.35">
      <c r="B103" s="64"/>
      <c r="C103" s="64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</row>
    <row r="104" spans="2:17" ht="19.5" customHeight="1" x14ac:dyDescent="0.35">
      <c r="B104" s="52" t="s">
        <v>30</v>
      </c>
      <c r="C104" s="52"/>
      <c r="D104" s="53">
        <f>SUM(D105:D108)</f>
        <v>0</v>
      </c>
      <c r="E104" s="53">
        <f t="shared" ref="E104:O104" si="17">SUM(E105:E108)</f>
        <v>0</v>
      </c>
      <c r="F104" s="53">
        <f t="shared" si="17"/>
        <v>0</v>
      </c>
      <c r="G104" s="53">
        <f t="shared" si="17"/>
        <v>0</v>
      </c>
      <c r="H104" s="53">
        <f t="shared" si="17"/>
        <v>0</v>
      </c>
      <c r="I104" s="53">
        <f t="shared" si="17"/>
        <v>0</v>
      </c>
      <c r="J104" s="53">
        <f t="shared" si="17"/>
        <v>0</v>
      </c>
      <c r="K104" s="53">
        <f t="shared" si="17"/>
        <v>0</v>
      </c>
      <c r="L104" s="53">
        <f t="shared" si="17"/>
        <v>0</v>
      </c>
      <c r="M104" s="53">
        <f t="shared" si="17"/>
        <v>0</v>
      </c>
      <c r="N104" s="53">
        <f t="shared" si="17"/>
        <v>0</v>
      </c>
      <c r="O104" s="53">
        <f t="shared" si="17"/>
        <v>0</v>
      </c>
      <c r="P104" s="54">
        <f>SUM(D104:O104)</f>
        <v>0</v>
      </c>
      <c r="Q104" s="55" t="e">
        <f ca="1">INDEX($D104:$P104,,SelectedPeriodColumn)/INDEX($D$110:$P$110,,SelectedPeriodColumn)</f>
        <v>#DIV/0!</v>
      </c>
    </row>
    <row r="105" spans="2:17" ht="19.5" customHeight="1" x14ac:dyDescent="0.35">
      <c r="B105" s="56"/>
      <c r="C105" s="70" t="s">
        <v>31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59">
        <f>SUM(D105:O105)</f>
        <v>0</v>
      </c>
      <c r="Q105" s="40" t="e">
        <f ca="1">INDEX($D105:$P105,,SelectedPeriodColumn)/INDEX($D$110:$P$110,,SelectedPeriodColumn)</f>
        <v>#DIV/0!</v>
      </c>
    </row>
    <row r="106" spans="2:17" ht="19.5" customHeight="1" x14ac:dyDescent="0.35">
      <c r="B106" s="56"/>
      <c r="C106" s="70" t="s">
        <v>32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59">
        <f>SUM(D106:O106)</f>
        <v>0</v>
      </c>
      <c r="Q106" s="40" t="e">
        <f ca="1">INDEX($D106:$P106,,SelectedPeriodColumn)/INDEX($D$110:$P$110,,SelectedPeriodColumn)</f>
        <v>#DIV/0!</v>
      </c>
    </row>
    <row r="107" spans="2:17" ht="19.5" customHeight="1" x14ac:dyDescent="0.35">
      <c r="B107" s="56"/>
      <c r="C107" s="70" t="s">
        <v>33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59">
        <f>SUM(D107:O107)</f>
        <v>0</v>
      </c>
      <c r="Q107" s="40" t="e">
        <f ca="1">INDEX($D107:$P107,,SelectedPeriodColumn)/INDEX($D$110:$P$110,,SelectedPeriodColumn)</f>
        <v>#DIV/0!</v>
      </c>
    </row>
    <row r="108" spans="2:17" ht="19.5" customHeight="1" x14ac:dyDescent="0.35">
      <c r="B108" s="56"/>
      <c r="C108" s="70" t="s">
        <v>34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63">
        <f>SUM(D108:O108)</f>
        <v>0</v>
      </c>
      <c r="Q108" s="44" t="e">
        <f ca="1">INDEX($D108:$P108,,SelectedPeriodColumn)/INDEX($D$110:$P$110,,SelectedPeriodColumn)</f>
        <v>#DIV/0!</v>
      </c>
    </row>
    <row r="109" spans="2:17" ht="19.5" customHeight="1" x14ac:dyDescent="0.35"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</row>
    <row r="110" spans="2:17" ht="19.5" customHeight="1" x14ac:dyDescent="0.35">
      <c r="B110" s="45" t="s">
        <v>17</v>
      </c>
      <c r="C110" s="45"/>
      <c r="D110" s="46">
        <f t="shared" ref="D110:O110" si="18">SUM(D46,D60,D68,D84,D92,D104)</f>
        <v>0</v>
      </c>
      <c r="E110" s="46">
        <f t="shared" si="18"/>
        <v>0</v>
      </c>
      <c r="F110" s="46">
        <f t="shared" si="18"/>
        <v>0</v>
      </c>
      <c r="G110" s="46">
        <f t="shared" si="18"/>
        <v>0</v>
      </c>
      <c r="H110" s="46">
        <f t="shared" si="18"/>
        <v>0</v>
      </c>
      <c r="I110" s="46">
        <f t="shared" si="18"/>
        <v>0</v>
      </c>
      <c r="J110" s="46">
        <f t="shared" si="18"/>
        <v>0</v>
      </c>
      <c r="K110" s="46">
        <f t="shared" si="18"/>
        <v>0</v>
      </c>
      <c r="L110" s="46">
        <f t="shared" si="18"/>
        <v>0</v>
      </c>
      <c r="M110" s="46">
        <f t="shared" si="18"/>
        <v>0</v>
      </c>
      <c r="N110" s="46">
        <f t="shared" si="18"/>
        <v>0</v>
      </c>
      <c r="O110" s="46">
        <f t="shared" si="18"/>
        <v>0</v>
      </c>
      <c r="P110" s="46">
        <f>SUM(D110:O110)</f>
        <v>0</v>
      </c>
      <c r="Q110" s="47" t="e">
        <f ca="1">INDEX($D110:$P110,,SelectedPeriodColumn)/INDEX($D$110:$P$110,,SelectedPeriodColumn)</f>
        <v>#DIV/0!</v>
      </c>
    </row>
  </sheetData>
  <sheetProtection insertColumns="0" insertRows="0" deleteColumns="0" deleteRows="0" autoFilter="0"/>
  <phoneticPr fontId="20" type="noConversion"/>
  <conditionalFormatting sqref="D29:Q30">
    <cfRule type="expression" dxfId="0" priority="1">
      <formula>D29&lt;0</formula>
    </cfRule>
  </conditionalFormatting>
  <dataValidations count="1">
    <dataValidation type="list" allowBlank="1" showInputMessage="1" showErrorMessage="1" errorTitle="Whoops!" error="This cell needs to be a month of the year. If you're not sure what to enter, click Cancel and use the drop down list to make a selection." sqref="B26">
      <formula1>"JAN,FEB,MAR,APR,MAY,JUN,JUL,AUG,SEP,OCT,NOV,DEC"</formula1>
    </dataValidation>
  </dataValidations>
  <printOptions horizontalCentered="1"/>
  <pageMargins left="0.25" right="0.25" top="0.75" bottom="0.75" header="0.3" footer="0.3"/>
  <pageSetup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3" name="Monthly Scroll">
              <controlPr defaultSize="0" print="0" autoPict="0" altText="Click to cycle the budget summary by month.">
                <anchor moveWithCells="1" sizeWithCells="1">
                  <from>
                    <xdr:col>2</xdr:col>
                    <xdr:colOff>1247775</xdr:colOff>
                    <xdr:row>21</xdr:row>
                    <xdr:rowOff>104775</xdr:rowOff>
                  </from>
                  <to>
                    <xdr:col>16</xdr:col>
                    <xdr:colOff>609600</xdr:colOff>
                    <xdr:row>22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theme="6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'Monthly College Budget'!D51:O51</xm:f>
              <xm:sqref>A51</xm:sqref>
            </x14:sparkline>
          </x14:sparklines>
        </x14:sparklineGroup>
        <x14:sparklineGroup manualMax="0" manualMin="0" displayEmptyCellsAs="gap">
          <x14:colorSeries theme="6"/>
          <x14:colorNegative theme="6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'Monthly College Budget'!D110:O110</xm:f>
              <xm:sqref>A110</xm:sqref>
            </x14:sparkline>
            <x14:sparkline>
              <xm:f>'Monthly College Budget'!D46:O46</xm:f>
              <xm:sqref>A46</xm:sqref>
            </x14:sparkline>
            <x14:sparkline>
              <xm:f>'Monthly College Budget'!D30:O30</xm:f>
              <xm:sqref>A30</xm:sqref>
            </x14:sparkline>
            <x14:sparkline>
              <xm:f>'Monthly College Budget'!D92:O92</xm:f>
              <xm:sqref>A92</xm:sqref>
            </x14:sparkline>
            <x14:sparkline>
              <xm:f>'Monthly College Budget'!D84:O84</xm:f>
              <xm:sqref>A84</xm:sqref>
            </x14:sparkline>
            <x14:sparkline>
              <xm:f>'Monthly College Budget'!D29:O29</xm:f>
              <xm:sqref>A29</xm:sqref>
            </x14:sparkline>
            <x14:sparkline>
              <xm:f>'Monthly College Budget'!D68:O68</xm:f>
              <xm:sqref>A68</xm:sqref>
            </x14:sparkline>
            <x14:sparkline>
              <xm:f>'Monthly College Budget'!D60:O60</xm:f>
              <xm:sqref>A60</xm:sqref>
            </x14:sparkline>
            <x14:sparkline>
              <xm:f>'Monthly College Budget'!D43:O43</xm:f>
              <xm:sqref>A43</xm:sqref>
            </x14:sparkline>
            <x14:sparkline>
              <xm:f>'Monthly College Budget'!D104:O104</xm:f>
              <xm:sqref>A104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24"/>
  <sheetViews>
    <sheetView showGridLines="0" workbookViewId="0"/>
  </sheetViews>
  <sheetFormatPr defaultColWidth="8.85546875" defaultRowHeight="15" x14ac:dyDescent="0.3"/>
  <cols>
    <col min="1" max="2" width="8.85546875" style="2"/>
    <col min="3" max="3" width="46.42578125" style="2" customWidth="1"/>
    <col min="4" max="16384" width="8.85546875" style="2"/>
  </cols>
  <sheetData>
    <row r="1" spans="1:16" x14ac:dyDescent="0.3">
      <c r="A1" s="2" t="s">
        <v>23</v>
      </c>
    </row>
    <row r="3" spans="1:16" x14ac:dyDescent="0.3">
      <c r="D3" s="2" t="str">
        <f>IFERROR(LOWER(TEXT(VALUE(SelectedPeriod&amp;" 1"),"mmmm")),"year")</f>
        <v>year</v>
      </c>
    </row>
    <row r="5" spans="1:16" x14ac:dyDescent="0.3">
      <c r="D5" s="1" t="s">
        <v>13</v>
      </c>
      <c r="E5" s="1"/>
      <c r="F5" s="1"/>
    </row>
    <row r="6" spans="1:16" x14ac:dyDescent="0.3">
      <c r="D6" s="2" t="str">
        <f>D3&amp;" income:"</f>
        <v>year income:</v>
      </c>
      <c r="F6" s="2" t="str">
        <f ca="1">TEXT(INDEX('Monthly College Budget'!$D$43:$P$43,,SelectedPeriodColumn),"$#,###")</f>
        <v>$</v>
      </c>
    </row>
    <row r="7" spans="1:16" x14ac:dyDescent="0.3">
      <c r="D7" s="2" t="str">
        <f>D3&amp;" expenses:"</f>
        <v>year expenses:</v>
      </c>
      <c r="F7" s="2" t="str">
        <f ca="1">TEXT(INDEX('Monthly College Budget'!$D$110:$P$110,,SelectedPeriodColumn),"$#,###")</f>
        <v>$</v>
      </c>
    </row>
    <row r="8" spans="1:16" x14ac:dyDescent="0.3">
      <c r="D8" s="2" t="str">
        <f>D3&amp;" cash flow:"</f>
        <v>year cash flow:</v>
      </c>
      <c r="E8" s="16">
        <f>INDEX('Monthly College Budget'!D29:P29,ScrollBarValue)</f>
        <v>0</v>
      </c>
      <c r="F8" s="2" t="str">
        <f>TEXT(E8,"$#,###")</f>
        <v>$</v>
      </c>
    </row>
    <row r="12" spans="1:16" x14ac:dyDescent="0.3">
      <c r="D12" s="16" t="str">
        <f ca="1">LOWER('Monthly College Budget'!D28)</f>
        <v xml:space="preserve">jan </v>
      </c>
      <c r="E12" s="16" t="str">
        <f ca="1">LOWER('Monthly College Budget'!E28)</f>
        <v xml:space="preserve">feb </v>
      </c>
      <c r="F12" s="16" t="str">
        <f ca="1">LOWER('Monthly College Budget'!F28)</f>
        <v xml:space="preserve">mar </v>
      </c>
      <c r="G12" s="16" t="str">
        <f ca="1">LOWER('Monthly College Budget'!G28)</f>
        <v xml:space="preserve">apr </v>
      </c>
      <c r="H12" s="16" t="str">
        <f ca="1">LOWER('Monthly College Budget'!H28)</f>
        <v xml:space="preserve">may </v>
      </c>
      <c r="I12" s="16" t="str">
        <f ca="1">LOWER('Monthly College Budget'!I28)</f>
        <v xml:space="preserve">jun </v>
      </c>
      <c r="J12" s="16" t="str">
        <f ca="1">LOWER('Monthly College Budget'!J28)</f>
        <v xml:space="preserve">jul </v>
      </c>
      <c r="K12" s="16" t="str">
        <f ca="1">LOWER('Monthly College Budget'!K28)</f>
        <v xml:space="preserve">aug </v>
      </c>
      <c r="L12" s="16" t="str">
        <f ca="1">LOWER('Monthly College Budget'!L28)</f>
        <v xml:space="preserve">sep </v>
      </c>
      <c r="M12" s="16" t="str">
        <f ca="1">LOWER('Monthly College Budget'!M28)</f>
        <v xml:space="preserve">oct </v>
      </c>
      <c r="N12" s="16" t="str">
        <f ca="1">LOWER('Monthly College Budget'!N28)</f>
        <v xml:space="preserve">nov </v>
      </c>
      <c r="O12" s="16" t="str">
        <f ca="1">LOWER('Monthly College Budget'!O28)</f>
        <v xml:space="preserve">dec </v>
      </c>
      <c r="P12" s="16" t="str">
        <f>LOWER('Monthly College Budget'!P28)</f>
        <v xml:space="preserve">year  </v>
      </c>
    </row>
    <row r="13" spans="1:16" x14ac:dyDescent="0.3">
      <c r="C13" s="3" t="s">
        <v>14</v>
      </c>
      <c r="D13" s="4">
        <v>13</v>
      </c>
    </row>
    <row r="14" spans="1:16" x14ac:dyDescent="0.3">
      <c r="C14" s="3" t="s">
        <v>15</v>
      </c>
      <c r="D14" s="16" t="e">
        <f ca="1">IF(SelectedPeriod='Monthly College Budget'!D$32,IF('Monthly College Budget'!$D$29:$P$29&gt;=0,'Monthly College Budget'!$D$29:$P$29,NA()),NA())</f>
        <v>#N/A</v>
      </c>
      <c r="E14" s="16" t="e">
        <f ca="1">IF(SelectedPeriod='Monthly College Budget'!E$32,IF('Monthly College Budget'!$D$29:$P$29&gt;=0,'Monthly College Budget'!$D$29:$P$29,NA()),NA())</f>
        <v>#N/A</v>
      </c>
      <c r="F14" s="16" t="e">
        <f ca="1">IF(SelectedPeriod='Monthly College Budget'!F$32,IF('Monthly College Budget'!$D$29:$P$29&gt;=0,'Monthly College Budget'!$D$29:$P$29,NA()),NA())</f>
        <v>#N/A</v>
      </c>
      <c r="G14" s="16" t="e">
        <f ca="1">IF(SelectedPeriod='Monthly College Budget'!G$32,IF('Monthly College Budget'!$D$29:$P$29&gt;=0,'Monthly College Budget'!$D$29:$P$29,NA()),NA())</f>
        <v>#N/A</v>
      </c>
      <c r="H14" s="16" t="e">
        <f ca="1">IF(SelectedPeriod='Monthly College Budget'!H$32,IF('Monthly College Budget'!$D$29:$P$29&gt;=0,'Monthly College Budget'!$D$29:$P$29,NA()),NA())</f>
        <v>#N/A</v>
      </c>
      <c r="I14" s="16" t="e">
        <f ca="1">IF(SelectedPeriod='Monthly College Budget'!I$32,IF('Monthly College Budget'!$D$29:$P$29&gt;=0,'Monthly College Budget'!$D$29:$P$29,NA()),NA())</f>
        <v>#N/A</v>
      </c>
      <c r="J14" s="16" t="e">
        <f ca="1">IF(SelectedPeriod='Monthly College Budget'!J$32,IF('Monthly College Budget'!$D$29:$P$29&gt;=0,'Monthly College Budget'!$D$29:$P$29,NA()),NA())</f>
        <v>#N/A</v>
      </c>
      <c r="K14" s="16" t="e">
        <f ca="1">IF(SelectedPeriod='Monthly College Budget'!K$32,IF('Monthly College Budget'!$D$29:$P$29&gt;=0,'Monthly College Budget'!$D$29:$P$29,NA()),NA())</f>
        <v>#N/A</v>
      </c>
      <c r="L14" s="16" t="e">
        <f ca="1">IF(SelectedPeriod='Monthly College Budget'!L$32,IF('Monthly College Budget'!$D$29:$P$29&gt;=0,'Monthly College Budget'!$D$29:$P$29,NA()),NA())</f>
        <v>#N/A</v>
      </c>
      <c r="M14" s="16" t="e">
        <f ca="1">IF(SelectedPeriod='Monthly College Budget'!M$32,IF('Monthly College Budget'!$D$29:$P$29&gt;=0,'Monthly College Budget'!$D$29:$P$29,NA()),NA())</f>
        <v>#N/A</v>
      </c>
      <c r="N14" s="16" t="e">
        <f ca="1">IF(SelectedPeriod='Monthly College Budget'!N$32,IF('Monthly College Budget'!$D$29:$P$29&gt;=0,'Monthly College Budget'!$D$29:$P$29,NA()),NA())</f>
        <v>#N/A</v>
      </c>
      <c r="O14" s="16" t="e">
        <f ca="1">IF(SelectedPeriod='Monthly College Budget'!O$32,IF('Monthly College Budget'!$D$29:$P$29&gt;=0,'Monthly College Budget'!$D$29:$P$29,NA()),NA())</f>
        <v>#N/A</v>
      </c>
      <c r="P14" s="16">
        <f>IF(SelectedPeriod='Monthly College Budget'!P$32,IF('Monthly College Budget'!$D$29:$P$29&gt;=0,'Monthly College Budget'!$D$29:$P$29,NA()),NA())</f>
        <v>0</v>
      </c>
    </row>
    <row r="15" spans="1:16" x14ac:dyDescent="0.3">
      <c r="C15" s="3" t="s">
        <v>16</v>
      </c>
      <c r="D15" s="16" t="e">
        <f ca="1">IF(SelectedPeriod='Monthly College Budget'!D$32,IF('Monthly College Budget'!$D$29:$P$29&lt;0,'Monthly College Budget'!$D$29:$P$29,NA()),NA())</f>
        <v>#N/A</v>
      </c>
      <c r="E15" s="16" t="e">
        <f ca="1">IF(SelectedPeriod='Monthly College Budget'!E$32,IF('Monthly College Budget'!$D$29:$P$29&lt;0,'Monthly College Budget'!$D$29:$P$29,NA()),NA())</f>
        <v>#N/A</v>
      </c>
      <c r="F15" s="16" t="e">
        <f ca="1">IF(SelectedPeriod='Monthly College Budget'!F$32,IF('Monthly College Budget'!$D$29:$P$29&lt;0,'Monthly College Budget'!$D$29:$P$29,NA()),NA())</f>
        <v>#N/A</v>
      </c>
      <c r="G15" s="16" t="e">
        <f ca="1">IF(SelectedPeriod='Monthly College Budget'!G$32,IF('Monthly College Budget'!$D$29:$P$29&lt;0,'Monthly College Budget'!$D$29:$P$29,NA()),NA())</f>
        <v>#N/A</v>
      </c>
      <c r="H15" s="16" t="e">
        <f ca="1">IF(SelectedPeriod='Monthly College Budget'!H$32,IF('Monthly College Budget'!$D$29:$P$29&lt;0,'Monthly College Budget'!$D$29:$P$29,NA()),NA())</f>
        <v>#N/A</v>
      </c>
      <c r="I15" s="16" t="e">
        <f ca="1">IF(SelectedPeriod='Monthly College Budget'!I$32,IF('Monthly College Budget'!$D$29:$P$29&lt;0,'Monthly College Budget'!$D$29:$P$29,NA()),NA())</f>
        <v>#N/A</v>
      </c>
      <c r="J15" s="16" t="e">
        <f ca="1">IF(SelectedPeriod='Monthly College Budget'!J$32,IF('Monthly College Budget'!$D$29:$P$29&lt;0,'Monthly College Budget'!$D$29:$P$29,NA()),NA())</f>
        <v>#N/A</v>
      </c>
      <c r="K15" s="16" t="e">
        <f ca="1">IF(SelectedPeriod='Monthly College Budget'!K$32,IF('Monthly College Budget'!$D$29:$P$29&lt;0,'Monthly College Budget'!$D$29:$P$29,NA()),NA())</f>
        <v>#N/A</v>
      </c>
      <c r="L15" s="16" t="e">
        <f ca="1">IF(SelectedPeriod='Monthly College Budget'!L$32,IF('Monthly College Budget'!$D$29:$P$29&lt;0,'Monthly College Budget'!$D$29:$P$29,NA()),NA())</f>
        <v>#N/A</v>
      </c>
      <c r="M15" s="16" t="e">
        <f ca="1">IF(SelectedPeriod='Monthly College Budget'!M$32,IF('Monthly College Budget'!$D$29:$P$29&lt;0,'Monthly College Budget'!$D$29:$P$29,NA()),NA())</f>
        <v>#N/A</v>
      </c>
      <c r="N15" s="16" t="e">
        <f ca="1">IF(SelectedPeriod='Monthly College Budget'!N$32,IF('Monthly College Budget'!$D$29:$P$29&lt;0,'Monthly College Budget'!$D$29:$P$29,NA()),NA())</f>
        <v>#N/A</v>
      </c>
      <c r="O15" s="16" t="e">
        <f ca="1">IF(SelectedPeriod='Monthly College Budget'!O$32,IF('Monthly College Budget'!$D$29:$P$29&lt;0,'Monthly College Budget'!$D$29:$P$29,NA()),NA())</f>
        <v>#N/A</v>
      </c>
      <c r="P15" s="16" t="e">
        <f>IF(SelectedPeriod='Monthly College Budget'!P$32,IF('Monthly College Budget'!$D$29:$P$29&lt;0,'Monthly College Budget'!$D$29:$P$29,NA()),NA())</f>
        <v>#N/A</v>
      </c>
    </row>
    <row r="18" spans="3:4" x14ac:dyDescent="0.3">
      <c r="C18" s="19" t="s">
        <v>26</v>
      </c>
      <c r="D18" s="1"/>
    </row>
    <row r="19" spans="3:4" x14ac:dyDescent="0.3">
      <c r="C19" s="2" t="s">
        <v>7</v>
      </c>
      <c r="D19" s="18" t="e">
        <f ca="1">'Monthly College Budget'!Q33</f>
        <v>#DIV/0!</v>
      </c>
    </row>
    <row r="20" spans="3:4" x14ac:dyDescent="0.3">
      <c r="C20" s="2" t="s">
        <v>27</v>
      </c>
      <c r="D20" s="18" t="e">
        <f ca="1">'Monthly College Budget'!Q39</f>
        <v>#DIV/0!</v>
      </c>
    </row>
    <row r="21" spans="3:4" x14ac:dyDescent="0.3">
      <c r="C21" s="2" t="s">
        <v>2</v>
      </c>
      <c r="D21" s="18" t="e">
        <f ca="1">'Monthly College Budget'!Q40</f>
        <v>#DIV/0!</v>
      </c>
    </row>
    <row r="22" spans="3:4" x14ac:dyDescent="0.3">
      <c r="C22" s="2" t="s">
        <v>8</v>
      </c>
      <c r="D22" s="18" t="e">
        <f ca="1">'Monthly College Budget'!Q41</f>
        <v>#DIV/0!</v>
      </c>
    </row>
    <row r="23" spans="3:4" x14ac:dyDescent="0.3">
      <c r="C23" s="2" t="s">
        <v>3</v>
      </c>
      <c r="D23" s="18" t="e">
        <f ca="1">'Monthly College Budget'!Q42</f>
        <v>#DIV/0!</v>
      </c>
    </row>
    <row r="24" spans="3:4" x14ac:dyDescent="0.3">
      <c r="D24" s="18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C0249ED-8F06-41E2-B83E-860D0A8A5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Monthly College Budget</vt:lpstr>
      <vt:lpstr>chart_calcs</vt:lpstr>
      <vt:lpstr>income_percent_selected_period</vt:lpstr>
      <vt:lpstr>PercentsExpense</vt:lpstr>
      <vt:lpstr>PercentsIncome</vt:lpstr>
      <vt:lpstr>Periods</vt:lpstr>
      <vt:lpstr>ScrollBarValue</vt:lpstr>
      <vt:lpstr>SelectedStartMonth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Ibarra, Alicia</dc:creator>
  <cp:keywords/>
  <cp:lastModifiedBy>Vilchez, Carlos</cp:lastModifiedBy>
  <cp:lastPrinted>2017-11-07T15:00:14Z</cp:lastPrinted>
  <dcterms:created xsi:type="dcterms:W3CDTF">2016-12-02T11:50:56Z</dcterms:created>
  <dcterms:modified xsi:type="dcterms:W3CDTF">2018-03-19T14:37:57Z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TC029300479991</vt:lpwstr>
  </property>
</Properties>
</file>